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mc:AlternateContent xmlns:mc="http://schemas.openxmlformats.org/markup-compatibility/2006">
    <mc:Choice Requires="x15">
      <x15ac:absPath xmlns:x15ac="http://schemas.microsoft.com/office/spreadsheetml/2010/11/ac" url="/Users/xSTrEaM/Desktop/vinis/Templates/Erfolgreich in die Selbstständigkeit/Excel/"/>
    </mc:Choice>
  </mc:AlternateContent>
  <xr:revisionPtr revIDLastSave="0" documentId="13_ncr:1_{F468AABC-0381-1B47-AC36-5BB0559182E9}" xr6:coauthVersionLast="45" xr6:coauthVersionMax="45" xr10:uidLastSave="{00000000-0000-0000-0000-000000000000}"/>
  <bookViews>
    <workbookView xWindow="740" yWindow="460" windowWidth="28060" windowHeight="17540" activeTab="5" xr2:uid="{00000000-000D-0000-FFFF-FFFF00000000}"/>
  </bookViews>
  <sheets>
    <sheet name="Umsatzplanung" sheetId="1" r:id="rId1"/>
    <sheet name="Umsätze" sheetId="2" r:id="rId2"/>
    <sheet name="Gewinne" sheetId="3" r:id="rId3"/>
    <sheet name="Liquidität" sheetId="4" r:id="rId4"/>
    <sheet name="Aktive Auftraggeber" sheetId="5" r:id="rId5"/>
    <sheet name="VINIS" sheetId="6" r:id="rId6"/>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1" i="2" l="1"/>
  <c r="C7" i="5" l="1"/>
  <c r="B11" i="6" s="1"/>
  <c r="B7" i="6" l="1"/>
  <c r="B7" i="3"/>
  <c r="B19" i="1"/>
  <c r="B18" i="1"/>
  <c r="E21" i="1"/>
  <c r="E15" i="1"/>
  <c r="B13" i="1"/>
  <c r="E9" i="4"/>
  <c r="B9" i="4"/>
  <c r="K21" i="2"/>
  <c r="B6" i="6" s="1"/>
  <c r="G21" i="2"/>
  <c r="B26" i="2" s="1"/>
  <c r="B25" i="2"/>
  <c r="D13" i="4" l="1"/>
  <c r="B10" i="6" s="1"/>
  <c r="B27" i="2"/>
  <c r="B8" i="6" s="1"/>
  <c r="B21" i="1"/>
  <c r="B5" i="6"/>
  <c r="B6" i="3" l="1"/>
  <c r="B8" i="3" s="1"/>
  <c r="B9" i="6" s="1"/>
</calcChain>
</file>

<file path=xl/sharedStrings.xml><?xml version="1.0" encoding="utf-8"?>
<sst xmlns="http://schemas.openxmlformats.org/spreadsheetml/2006/main" count="130" uniqueCount="64">
  <si>
    <t>Private Kosten jährlich</t>
  </si>
  <si>
    <t>Typ</t>
  </si>
  <si>
    <t>Wert</t>
  </si>
  <si>
    <t>Miete</t>
  </si>
  <si>
    <t>Nebenkosten</t>
  </si>
  <si>
    <t>Strom, Telefon &amp; Internet</t>
  </si>
  <si>
    <t>Auto, Fahrtkosten, Instandhaltung</t>
  </si>
  <si>
    <t>Freizeit, Reisen, Unterhaltung</t>
  </si>
  <si>
    <t>Kranken- und Pflegeversicherung</t>
  </si>
  <si>
    <t>Einkommensteuer Schätzung</t>
  </si>
  <si>
    <t>SUMME</t>
  </si>
  <si>
    <t>Betriebskosten jährlich</t>
  </si>
  <si>
    <t>Büromiete</t>
  </si>
  <si>
    <t>Büromaterial</t>
  </si>
  <si>
    <t>Werbematerial</t>
  </si>
  <si>
    <t>Versicherungen</t>
  </si>
  <si>
    <t>Webhosting</t>
  </si>
  <si>
    <t>Weiterbildungen</t>
  </si>
  <si>
    <t xml:space="preserve">Gebühren (GEZ, IHK, HWK etc.) </t>
  </si>
  <si>
    <t>Reisekosten</t>
  </si>
  <si>
    <t>Berechnungen</t>
  </si>
  <si>
    <t>Benötigter Mindestumsatz jährlich</t>
  </si>
  <si>
    <t>Gewinn</t>
  </si>
  <si>
    <t>Steuersatz</t>
  </si>
  <si>
    <t>Zu erwartende Einkommenssteuer</t>
  </si>
  <si>
    <t>Rücklagen</t>
  </si>
  <si>
    <t>Geplante Rücklagen</t>
  </si>
  <si>
    <r>
      <rPr>
        <sz val="11"/>
        <color indexed="9"/>
        <rFont val="Helvetica"/>
        <family val="2"/>
      </rPr>
      <t xml:space="preserve">Die Tabellen stellen deine </t>
    </r>
    <r>
      <rPr>
        <b/>
        <sz val="11"/>
        <color indexed="9"/>
        <rFont val="Helvetica"/>
        <family val="2"/>
      </rPr>
      <t>aktuellen Umsätze</t>
    </r>
    <r>
      <rPr>
        <sz val="11"/>
        <color indexed="9"/>
        <rFont val="Helvetica"/>
        <family val="2"/>
      </rPr>
      <t xml:space="preserve"> sowie deine </t>
    </r>
    <r>
      <rPr>
        <b/>
        <sz val="11"/>
        <color indexed="9"/>
        <rFont val="Helvetica"/>
        <family val="2"/>
      </rPr>
      <t>Vorjahresumsätze</t>
    </r>
    <r>
      <rPr>
        <sz val="11"/>
        <color indexed="9"/>
        <rFont val="Helvetica"/>
        <family val="2"/>
      </rPr>
      <t xml:space="preserve"> übersichtlich dar. Die </t>
    </r>
    <r>
      <rPr>
        <b/>
        <sz val="11"/>
        <color indexed="9"/>
        <rFont val="Helvetica"/>
        <family val="2"/>
      </rPr>
      <t>Umsatzprognose</t>
    </r>
    <r>
      <rPr>
        <sz val="11"/>
        <color indexed="9"/>
        <rFont val="Helvetica"/>
        <family val="2"/>
      </rPr>
      <t xml:space="preserve"> für das aktuelle Jahr erhältst du, indem die bereits erfolgten Rechnungseingänge mit dem Forecast (= Geplante, aber noch unsichere Einnahmen) zusammengerechnet werden. Durch die Übersicht kannst du deine Umsätze </t>
    </r>
    <r>
      <rPr>
        <b/>
        <sz val="11"/>
        <color indexed="9"/>
        <rFont val="Helvetica"/>
        <family val="2"/>
      </rPr>
      <t xml:space="preserve">besser planen </t>
    </r>
    <r>
      <rPr>
        <sz val="11"/>
        <color indexed="9"/>
        <rFont val="Helvetica"/>
        <family val="2"/>
      </rPr>
      <t xml:space="preserve">und deine </t>
    </r>
    <r>
      <rPr>
        <b/>
        <sz val="11"/>
        <color indexed="9"/>
        <rFont val="Helvetica"/>
        <family val="2"/>
      </rPr>
      <t>Ziele</t>
    </r>
    <r>
      <rPr>
        <sz val="11"/>
        <color indexed="9"/>
        <rFont val="Helvetica"/>
        <family val="2"/>
      </rPr>
      <t xml:space="preserve"> entsprechend setzen. </t>
    </r>
  </si>
  <si>
    <t>Umsatz 2020</t>
  </si>
  <si>
    <t>Auftraggeber</t>
  </si>
  <si>
    <t>Datum</t>
  </si>
  <si>
    <t>Nettoumsatz</t>
  </si>
  <si>
    <t>IT Systeme GmbH &amp; Co. KG</t>
  </si>
  <si>
    <t>Autohaus Huber GmbH</t>
  </si>
  <si>
    <t>Müller GmbH</t>
  </si>
  <si>
    <t>Meier UG</t>
  </si>
  <si>
    <t>Kreativagentur M+D</t>
  </si>
  <si>
    <t>Forecast 2020</t>
  </si>
  <si>
    <t>Monat</t>
  </si>
  <si>
    <t>Umsatz 2019</t>
  </si>
  <si>
    <t>Werbestudio Auer</t>
  </si>
  <si>
    <t>Umsatzprognose 2020</t>
  </si>
  <si>
    <t>Gewinnprognose 2020</t>
  </si>
  <si>
    <t>- Betriebskosten</t>
  </si>
  <si>
    <t>Vermögen</t>
  </si>
  <si>
    <t>Girokonto</t>
  </si>
  <si>
    <t>Tagesgeldkonto</t>
  </si>
  <si>
    <t>Sparkonto</t>
  </si>
  <si>
    <t>Rücklagen &amp; Verbindlichkeiten</t>
  </si>
  <si>
    <t>Kredit Sondertilgung 2020</t>
  </si>
  <si>
    <t>Steuerrückzahlung 2020</t>
  </si>
  <si>
    <t>Finanzpolster</t>
  </si>
  <si>
    <t>Frei verfügbare Liquiditätsreserven:</t>
  </si>
  <si>
    <r>
      <rPr>
        <sz val="11"/>
        <color indexed="9"/>
        <rFont val="Helvetica"/>
        <family val="2"/>
      </rPr>
      <t>Diese Liste gibt dir einen Überblick über Auftraggeber, über die du aktuell</t>
    </r>
    <r>
      <rPr>
        <b/>
        <sz val="11"/>
        <color indexed="9"/>
        <rFont val="Helvetica"/>
        <family val="2"/>
      </rPr>
      <t xml:space="preserve"> Umsätze generierst</t>
    </r>
    <r>
      <rPr>
        <sz val="11"/>
        <color indexed="9"/>
        <rFont val="Helvetica"/>
        <family val="2"/>
      </rPr>
      <t xml:space="preserve">. Je mehr aktive Auftraggeber du hast, desto </t>
    </r>
    <r>
      <rPr>
        <b/>
        <sz val="11"/>
        <color indexed="9"/>
        <rFont val="Helvetica"/>
        <family val="2"/>
      </rPr>
      <t>gefestigter</t>
    </r>
    <r>
      <rPr>
        <sz val="11"/>
        <color indexed="9"/>
        <rFont val="Helvetica"/>
        <family val="2"/>
      </rPr>
      <t xml:space="preserve"> ist deine Selbständigkeit, sollte ein Kunde mal wegfallen. </t>
    </r>
  </si>
  <si>
    <t>Name</t>
  </si>
  <si>
    <t>Anzahl aktive Auftraggeber:</t>
  </si>
  <si>
    <t>Datenexport</t>
  </si>
  <si>
    <t>Zielumsatz 2020</t>
  </si>
  <si>
    <t>Liquiditätsreserven</t>
  </si>
  <si>
    <t>Aktive Auftraggeber</t>
  </si>
  <si>
    <r>
      <t xml:space="preserve">Diese Übersicht zeigt deine jährlichen </t>
    </r>
    <r>
      <rPr>
        <b/>
        <sz val="11"/>
        <color indexed="9"/>
        <rFont val="Helvetica"/>
        <family val="2"/>
      </rPr>
      <t>privaten</t>
    </r>
    <r>
      <rPr>
        <sz val="11"/>
        <color indexed="9"/>
        <rFont val="Helvetica"/>
        <family val="2"/>
      </rPr>
      <t xml:space="preserve"> und </t>
    </r>
    <r>
      <rPr>
        <b/>
        <sz val="11"/>
        <color indexed="9"/>
        <rFont val="Helvetica"/>
        <family val="2"/>
      </rPr>
      <t>betrieblichen</t>
    </r>
    <r>
      <rPr>
        <sz val="11"/>
        <color indexed="9"/>
        <rFont val="Helvetica"/>
        <family val="2"/>
      </rPr>
      <t xml:space="preserve"> Fixkosten, sowie die </t>
    </r>
    <r>
      <rPr>
        <b/>
        <sz val="11"/>
        <color indexed="9"/>
        <rFont val="Helvetica"/>
        <family val="2"/>
      </rPr>
      <t>Rücklagen</t>
    </r>
    <r>
      <rPr>
        <sz val="11"/>
        <color indexed="9"/>
        <rFont val="Helvetica"/>
        <family val="2"/>
      </rPr>
      <t xml:space="preserve">, die wir zusätzlich erwirtschaften möchten.
</t>
    </r>
    <r>
      <rPr>
        <b/>
        <sz val="11"/>
        <color indexed="9"/>
        <rFont val="Helvetica"/>
        <family val="2"/>
      </rPr>
      <t xml:space="preserve">Zirkelproblem Einkommensteuer
</t>
    </r>
    <r>
      <rPr>
        <sz val="11"/>
        <color indexed="9"/>
        <rFont val="Helvetica"/>
        <family val="2"/>
      </rPr>
      <t xml:space="preserve">Die Einkommensteuer ist einerseits </t>
    </r>
    <r>
      <rPr>
        <b/>
        <sz val="11"/>
        <color indexed="9"/>
        <rFont val="Helvetica"/>
        <family val="2"/>
      </rPr>
      <t>abhängig vom Gewinn</t>
    </r>
    <r>
      <rPr>
        <sz val="11"/>
        <color indexed="9"/>
        <rFont val="Helvetica"/>
        <family val="2"/>
      </rPr>
      <t xml:space="preserve"> als auch Teil der privaten Kosten die den Gewinn beeinflussen. D.h. je höher der Gewinn, desto höher die zu erwartende Einkommensteuer. Je höher die Einkommensteuer Schätzung, desto höher der Gewinn usw. 
</t>
    </r>
    <r>
      <rPr>
        <b/>
        <sz val="11"/>
        <color indexed="9"/>
        <rFont val="Helvetica"/>
        <family val="2"/>
      </rPr>
      <t xml:space="preserve">Lösung
</t>
    </r>
    <r>
      <rPr>
        <sz val="11"/>
        <color indexed="9"/>
        <rFont val="Helvetica"/>
        <family val="2"/>
      </rPr>
      <t xml:space="preserve">Nachdem du deine </t>
    </r>
    <r>
      <rPr>
        <b/>
        <sz val="11"/>
        <color indexed="9"/>
        <rFont val="Helvetica"/>
        <family val="2"/>
      </rPr>
      <t>Betriebskosten, privaten Kosten</t>
    </r>
    <r>
      <rPr>
        <sz val="11"/>
        <color indexed="9"/>
        <rFont val="Helvetica"/>
        <family val="2"/>
      </rPr>
      <t xml:space="preserve"> und die </t>
    </r>
    <r>
      <rPr>
        <b/>
        <sz val="11"/>
        <color indexed="9"/>
        <rFont val="Helvetica"/>
        <family val="2"/>
      </rPr>
      <t>Rücklagen</t>
    </r>
    <r>
      <rPr>
        <sz val="11"/>
        <color indexed="9"/>
        <rFont val="Helvetica"/>
        <family val="2"/>
      </rPr>
      <t xml:space="preserve"> eingetragen hast, musst du noch deinen </t>
    </r>
    <r>
      <rPr>
        <b/>
        <sz val="11"/>
        <color indexed="9"/>
        <rFont val="Helvetica"/>
        <family val="2"/>
      </rPr>
      <t>Steuersatz</t>
    </r>
    <r>
      <rPr>
        <sz val="11"/>
        <color indexed="9"/>
        <rFont val="Helvetica"/>
        <family val="2"/>
      </rPr>
      <t xml:space="preserve"> angeben. Anschließend wird automatisch die </t>
    </r>
    <r>
      <rPr>
        <b/>
        <sz val="11"/>
        <color indexed="9"/>
        <rFont val="Helvetica"/>
        <family val="2"/>
      </rPr>
      <t xml:space="preserve">zu erwartende Einkommensteuer </t>
    </r>
    <r>
      <rPr>
        <sz val="11"/>
        <color indexed="9"/>
        <rFont val="Helvetica"/>
        <family val="2"/>
      </rPr>
      <t xml:space="preserve">berechnet. Trage nun diesen Wert bei der </t>
    </r>
    <r>
      <rPr>
        <b/>
        <sz val="11"/>
        <color indexed="9"/>
        <rFont val="Helvetica"/>
        <family val="2"/>
      </rPr>
      <t>Einkommensteuer Schätzung</t>
    </r>
    <r>
      <rPr>
        <sz val="11"/>
        <color indexed="9"/>
        <rFont val="Helvetica"/>
        <family val="2"/>
      </rPr>
      <t xml:space="preserve"> (Gelbes Feld bei Tabelle Private Kosten jährlich) ein. Wie du siehst, verändert sich wie oben beschrieben die </t>
    </r>
    <r>
      <rPr>
        <b/>
        <sz val="11"/>
        <color indexed="9"/>
        <rFont val="Helvetica"/>
        <family val="2"/>
      </rPr>
      <t>zu erwartende Einkommensteuer</t>
    </r>
    <r>
      <rPr>
        <sz val="11"/>
        <color indexed="9"/>
        <rFont val="Helvetica"/>
        <family val="2"/>
      </rPr>
      <t xml:space="preserve">, da sich der </t>
    </r>
    <r>
      <rPr>
        <b/>
        <sz val="11"/>
        <color indexed="9"/>
        <rFont val="Helvetica"/>
        <family val="2"/>
      </rPr>
      <t>Gewinn</t>
    </r>
    <r>
      <rPr>
        <sz val="11"/>
        <color indexed="9"/>
        <rFont val="Helvetica"/>
        <family val="2"/>
      </rPr>
      <t xml:space="preserve">, der erwirtschaftet werden muss, ebenfalls erhöht. Passe nun die Einkommensteuer Schätzung solange an, bis die beiden Werte – Einkommensteuer Schätzung und zu erwartende Einkommensteuer </t>
    </r>
    <r>
      <rPr>
        <sz val="10"/>
        <color indexed="9"/>
        <rFont val="Helvetica"/>
        <family val="2"/>
      </rPr>
      <t>–</t>
    </r>
    <r>
      <rPr>
        <sz val="11"/>
        <color indexed="9"/>
        <rFont val="Helvetica"/>
        <family val="2"/>
      </rPr>
      <t xml:space="preserve"> gleich oder annähernd gleich sind.
Natürlich hängt die Einkommensteuer noch von anderen Faktoren im Rahmen der Steuerklärung ab. Mit dieser Berechnung kannst du allerdings im Vorfeld einen Betrag ermitteln, der zurück gelegt werden sollte, um nicht irgendwann von einem Steuerbescheid überrascht zu werden.</t>
    </r>
  </si>
  <si>
    <r>
      <t xml:space="preserve">In dieser Tabelle werden deine für </t>
    </r>
    <r>
      <rPr>
        <b/>
        <sz val="11"/>
        <color indexed="9"/>
        <rFont val="Helvetica"/>
        <family val="2"/>
      </rPr>
      <t>das aktuelle Jahr zu erwartenden Gewinne</t>
    </r>
    <r>
      <rPr>
        <sz val="11"/>
        <color indexed="9"/>
        <rFont val="Helvetica"/>
        <family val="2"/>
      </rPr>
      <t xml:space="preserve"> dargestellt. Diese errechnen sich, indem die </t>
    </r>
    <r>
      <rPr>
        <b/>
        <sz val="11"/>
        <color indexed="9"/>
        <rFont val="Helvetica"/>
        <family val="2"/>
      </rPr>
      <t>Betriebskosten</t>
    </r>
    <r>
      <rPr>
        <sz val="11"/>
        <color indexed="9"/>
        <rFont val="Helvetica"/>
        <family val="2"/>
      </rPr>
      <t xml:space="preserve"> (Blatt Umsatzplanung) vom </t>
    </r>
    <r>
      <rPr>
        <b/>
        <sz val="11"/>
        <color indexed="9"/>
        <rFont val="Helvetica"/>
        <family val="2"/>
      </rPr>
      <t>erwarteten Umsatz</t>
    </r>
    <r>
      <rPr>
        <sz val="11"/>
        <color indexed="9"/>
        <rFont val="Helvetica"/>
        <family val="2"/>
      </rPr>
      <t xml:space="preserve"> (Blatt Umsätze) abgezogen werden. Passt du die Werte an, ändert sich entsprechend die Gewinnprognose. Du hast damit stets den zu erwartenden </t>
    </r>
    <r>
      <rPr>
        <b/>
        <sz val="11"/>
        <color indexed="9"/>
        <rFont val="Helvetica"/>
        <family val="2"/>
      </rPr>
      <t>Gewinn im Blick</t>
    </r>
    <r>
      <rPr>
        <sz val="11"/>
        <color indexed="9"/>
        <rFont val="Helvetica"/>
        <family val="2"/>
      </rPr>
      <t xml:space="preserve"> und kannst somit deine Ausgaben besser planen. </t>
    </r>
  </si>
  <si>
    <r>
      <t xml:space="preserve">Dieses Beispiel zeigt die Ermittlung der </t>
    </r>
    <r>
      <rPr>
        <b/>
        <sz val="11"/>
        <color indexed="9"/>
        <rFont val="Helvetica"/>
        <family val="2"/>
      </rPr>
      <t>Liquiditätsreserven,</t>
    </r>
    <r>
      <rPr>
        <sz val="11"/>
        <color indexed="9"/>
        <rFont val="Helvetica"/>
        <family val="2"/>
      </rPr>
      <t xml:space="preserve"> indem die zu erwartenden Zahlungen und Rücklagen vom aktuellen Barvermögen abgezogen werden. Ziel ist es, eine Übersicht  der zur </t>
    </r>
    <r>
      <rPr>
        <b/>
        <sz val="11"/>
        <color indexed="9"/>
        <rFont val="Helvetica"/>
        <family val="2"/>
      </rPr>
      <t>Verfügung stehenden Mittel</t>
    </r>
    <r>
      <rPr>
        <sz val="11"/>
        <color indexed="9"/>
        <rFont val="Helvetica"/>
        <family val="2"/>
      </rPr>
      <t xml:space="preserve"> zu erhalten.</t>
    </r>
  </si>
  <si>
    <r>
      <t xml:space="preserve">In diesem Blatt werden alle benötigten Daten für die VINIS App zusammengefasst und als </t>
    </r>
    <r>
      <rPr>
        <b/>
        <sz val="11"/>
        <color indexed="9"/>
        <rFont val="Helvetica"/>
        <family val="2"/>
      </rPr>
      <t>CSV-Datei</t>
    </r>
    <r>
      <rPr>
        <sz val="11"/>
        <color indexed="9"/>
        <rFont val="Helvetica"/>
        <family val="2"/>
      </rPr>
      <t xml:space="preserve"> exportiert. Durch die Konsolidierung muss dieser Vorgang nur mit diesem Blatt erfolgen, was die Anzahl der Dateien reduziert. Zudem ist die </t>
    </r>
    <r>
      <rPr>
        <b/>
        <sz val="11"/>
        <color indexed="9"/>
        <rFont val="Helvetica"/>
        <family val="2"/>
      </rPr>
      <t>Konfiguration der externen Datenquelle</t>
    </r>
    <r>
      <rPr>
        <sz val="11"/>
        <color indexed="9"/>
        <rFont val="Helvetica"/>
        <family val="2"/>
      </rPr>
      <t xml:space="preserve"> in der App einfacher, da nur eine Tabelle verknüpft werden muss. 
Die unten stehende Tabelle hilft dir bei der genauen Zuordnung zwischen den </t>
    </r>
    <r>
      <rPr>
        <b/>
        <sz val="11"/>
        <color rgb="FF5E5E5E"/>
        <rFont val="Helvetica"/>
        <family val="2"/>
      </rPr>
      <t>Kennzahlen in der App</t>
    </r>
    <r>
      <rPr>
        <sz val="11"/>
        <color indexed="9"/>
        <rFont val="Helvetica"/>
        <family val="2"/>
      </rPr>
      <t xml:space="preserve"> und den </t>
    </r>
    <r>
      <rPr>
        <b/>
        <sz val="11"/>
        <color rgb="FF5E5E5E"/>
        <rFont val="Helvetica"/>
        <family val="2"/>
      </rPr>
      <t>Daten aus der Exporttabelle</t>
    </r>
    <r>
      <rPr>
        <sz val="11"/>
        <color indexed="9"/>
        <rFont val="Helvetica"/>
        <family val="2"/>
      </rPr>
      <t>. 
Beispiel: Um die Kennzahl</t>
    </r>
    <r>
      <rPr>
        <b/>
        <sz val="11"/>
        <color rgb="FF5E5E5E"/>
        <rFont val="Helvetica"/>
        <family val="2"/>
      </rPr>
      <t xml:space="preserve"> Umsatz 2020</t>
    </r>
    <r>
      <rPr>
        <sz val="11"/>
        <color indexed="9"/>
        <rFont val="Helvetica"/>
        <family val="2"/>
      </rPr>
      <t xml:space="preserve"> abzubilden, müssen zwei Werte aus der Datei verwendet werden –</t>
    </r>
    <r>
      <rPr>
        <b/>
        <sz val="11"/>
        <color rgb="FF5E5E5E"/>
        <rFont val="Helvetica"/>
        <family val="2"/>
      </rPr>
      <t xml:space="preserve"> Umsatz 2020</t>
    </r>
    <r>
      <rPr>
        <sz val="11"/>
        <color indexed="9"/>
        <rFont val="Helvetica"/>
        <family val="2"/>
      </rPr>
      <t xml:space="preserve"> als aktuellen Wert (Zeilennummer 5, Zeilenposition 2) und </t>
    </r>
    <r>
      <rPr>
        <b/>
        <sz val="11"/>
        <color rgb="FF5E5E5E"/>
        <rFont val="Helvetica"/>
        <family val="2"/>
      </rPr>
      <t>Zielumsatz 2020</t>
    </r>
    <r>
      <rPr>
        <sz val="11"/>
        <color indexed="9"/>
        <rFont val="Helvetica"/>
        <family val="2"/>
      </rPr>
      <t xml:space="preserve"> (Zeilennummer 7, Zeilenposition 2) als Zielwert.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</si>
</sst>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2]\ #,##0"/>
    <numFmt numFmtId="165" formatCode="dd\.mm\.yyyy"/>
    <numFmt numFmtId="166" formatCode="[$€-2]\ #,##0.00"/>
    <numFmt numFmtId="167" formatCode="mmmm\ yyyy"/>
  </numFmts>
  <fonts count="17" x14ac:knownFonts="1">
    <font>
      <sz val="10"/>
      <color indexed="8"/>
      <name val="Helvetica Neue"/>
    </font>
    <font>
      <sz val="12"/>
      <color indexed="8"/>
      <name val="Helvetica Neue"/>
      <family val="2"/>
    </font>
    <font>
      <sz val="11"/>
      <color indexed="9"/>
      <name val="Helvetica"/>
      <family val="2"/>
    </font>
    <font>
      <b/>
      <sz val="11"/>
      <color indexed="9"/>
      <name val="Helvetica"/>
      <family val="2"/>
    </font>
    <font>
      <sz val="10"/>
      <color indexed="9"/>
      <name val="Helvetica"/>
      <family val="2"/>
    </font>
    <font>
      <sz val="10"/>
      <color indexed="9"/>
      <name val="Helvetica Neue"/>
      <family val="2"/>
    </font>
    <font>
      <sz val="10"/>
      <color indexed="11"/>
      <name val="Helvetica Neue Medium"/>
    </font>
    <font>
      <sz val="10"/>
      <color indexed="11"/>
      <name val="Helvetica Neue"/>
      <family val="2"/>
    </font>
    <font>
      <b/>
      <sz val="10"/>
      <color indexed="9"/>
      <name val="Helvetica Neue"/>
      <family val="2"/>
    </font>
    <font>
      <sz val="10"/>
      <color indexed="9"/>
      <name val="Helvetica Neue Medium"/>
    </font>
    <font>
      <b/>
      <sz val="19"/>
      <color indexed="9"/>
      <name val="Helvetica Neue"/>
      <family val="2"/>
    </font>
    <font>
      <sz val="12"/>
      <color indexed="8"/>
      <name val="Helvetica Neue"/>
      <family val="2"/>
    </font>
    <font>
      <sz val="11"/>
      <color indexed="9"/>
      <name val="Helvetica"/>
      <family val="2"/>
    </font>
    <font>
      <sz val="19"/>
      <color indexed="9"/>
      <name val="Helvetica Neue"/>
      <family val="2"/>
    </font>
    <font>
      <sz val="10"/>
      <color indexed="9"/>
      <name val="Helvetica Neue"/>
      <family val="2"/>
    </font>
    <font>
      <sz val="8"/>
      <name val="Helvetica Neue"/>
      <family val="2"/>
    </font>
    <font>
      <b/>
      <sz val="11"/>
      <color rgb="FF5E5E5E"/>
      <name val="Helvetica"/>
      <family val="2"/>
    </font>
  </fonts>
  <fills count="8">
    <fill>
      <patternFill patternType="none"/>
    </fill>
    <fill>
      <patternFill patternType="gray125"/>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s>
  <borders count="19">
    <border>
      <left/>
      <right/>
      <top/>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style="thin">
        <color indexed="9"/>
      </bottom>
      <diagonal/>
    </border>
    <border>
      <left style="thin">
        <color indexed="10"/>
      </left>
      <right/>
      <top style="thin">
        <color indexed="9"/>
      </top>
      <bottom style="thin">
        <color indexed="10"/>
      </bottom>
      <diagonal/>
    </border>
    <border>
      <left/>
      <right style="thin">
        <color indexed="10"/>
      </right>
      <top style="thin">
        <color indexed="9"/>
      </top>
      <bottom style="thin">
        <color indexed="10"/>
      </bottom>
      <diagonal/>
    </border>
    <border>
      <left style="thin">
        <color indexed="11"/>
      </left>
      <right style="thin">
        <color indexed="11"/>
      </right>
      <top style="thin">
        <color indexed="11"/>
      </top>
      <bottom style="thin">
        <color indexed="11"/>
      </bottom>
      <diagonal/>
    </border>
    <border>
      <left style="thin">
        <color indexed="10"/>
      </left>
      <right style="dotted">
        <color indexed="18"/>
      </right>
      <top style="thin">
        <color indexed="10"/>
      </top>
      <bottom style="thin">
        <color indexed="10"/>
      </bottom>
      <diagonal/>
    </border>
    <border>
      <left style="dotted">
        <color indexed="18"/>
      </left>
      <right style="thin">
        <color indexed="10"/>
      </right>
      <top style="thin">
        <color indexed="10"/>
      </top>
      <bottom style="thin">
        <color indexed="10"/>
      </bottom>
      <diagonal/>
    </border>
    <border>
      <left style="thin">
        <color indexed="10"/>
      </left>
      <right style="dotted">
        <color indexed="18"/>
      </right>
      <top style="thin">
        <color indexed="10"/>
      </top>
      <bottom style="thin">
        <color indexed="9"/>
      </bottom>
      <diagonal/>
    </border>
    <border>
      <left style="dotted">
        <color indexed="18"/>
      </left>
      <right style="thin">
        <color indexed="10"/>
      </right>
      <top style="thin">
        <color indexed="10"/>
      </top>
      <bottom style="thin">
        <color indexed="9"/>
      </bottom>
      <diagonal/>
    </border>
    <border>
      <left/>
      <right/>
      <top style="thin">
        <color indexed="9"/>
      </top>
      <bottom style="thin">
        <color indexed="10"/>
      </bottom>
      <diagonal/>
    </border>
    <border>
      <left style="thin">
        <color indexed="10"/>
      </left>
      <right/>
      <top style="thin">
        <color indexed="10"/>
      </top>
      <bottom style="thin">
        <color indexed="10"/>
      </bottom>
      <diagonal/>
    </border>
    <border>
      <left style="thin">
        <color indexed="19"/>
      </left>
      <right style="thin">
        <color indexed="10"/>
      </right>
      <top style="thin">
        <color indexed="10"/>
      </top>
      <bottom style="thin">
        <color indexed="10"/>
      </bottom>
      <diagonal/>
    </border>
    <border>
      <left/>
      <right/>
      <top/>
      <bottom style="thin">
        <color indexed="10"/>
      </bottom>
      <diagonal/>
    </border>
    <border>
      <left/>
      <right/>
      <top/>
      <bottom style="thin">
        <color rgb="FF5E5E5E"/>
      </bottom>
      <diagonal/>
    </border>
    <border>
      <left/>
      <right/>
      <top style="thin">
        <color rgb="FF5E5E5E"/>
      </top>
      <bottom/>
      <diagonal/>
    </border>
    <border>
      <left/>
      <right/>
      <top style="thin">
        <color rgb="FF5E5E5E"/>
      </top>
      <bottom style="medium">
        <color rgb="FF52C0ED"/>
      </bottom>
      <diagonal/>
    </border>
    <border>
      <left/>
      <right/>
      <top/>
      <bottom style="medium">
        <color indexed="12"/>
      </bottom>
      <diagonal/>
    </border>
    <border>
      <left style="thin">
        <color indexed="10"/>
      </left>
      <right/>
      <top/>
      <bottom/>
      <diagonal/>
    </border>
  </borders>
  <cellStyleXfs count="1">
    <xf numFmtId="0" fontId="0" fillId="0" borderId="0" applyNumberFormat="0" applyFill="0" applyBorder="0" applyProtection="0">
      <alignment vertical="top" wrapText="1"/>
    </xf>
  </cellStyleXfs>
  <cellXfs count="79">
    <xf numFmtId="0" fontId="0" fillId="0" borderId="0" xfId="0" applyFont="1" applyAlignment="1">
      <alignment vertical="top" wrapText="1"/>
    </xf>
    <xf numFmtId="0" fontId="0" fillId="0" borderId="0" xfId="0" applyNumberFormat="1" applyFont="1" applyAlignment="1">
      <alignment vertical="top" wrapText="1"/>
    </xf>
    <xf numFmtId="0" fontId="5" fillId="0" borderId="0" xfId="0" applyNumberFormat="1" applyFont="1" applyAlignment="1">
      <alignment vertical="top" wrapText="1"/>
    </xf>
    <xf numFmtId="0" fontId="1" fillId="0" borderId="0" xfId="0" applyFont="1" applyAlignment="1">
      <alignment horizontal="center" vertical="center"/>
    </xf>
    <xf numFmtId="49" fontId="8" fillId="0" borderId="3" xfId="0" applyNumberFormat="1" applyFont="1" applyBorder="1" applyAlignment="1">
      <alignment horizontal="left" vertical="center" wrapText="1"/>
    </xf>
    <xf numFmtId="164" fontId="8" fillId="0" borderId="4" xfId="0" applyNumberFormat="1" applyFont="1" applyBorder="1" applyAlignment="1">
      <alignment vertical="center" wrapText="1"/>
    </xf>
    <xf numFmtId="0" fontId="5" fillId="0" borderId="0" xfId="0" applyNumberFormat="1" applyFont="1" applyAlignment="1">
      <alignment vertical="top" wrapText="1"/>
    </xf>
    <xf numFmtId="0" fontId="5" fillId="0" borderId="0" xfId="0" applyNumberFormat="1" applyFont="1" applyAlignment="1">
      <alignment vertical="top" wrapText="1"/>
    </xf>
    <xf numFmtId="0" fontId="5" fillId="0" borderId="0" xfId="0" applyNumberFormat="1" applyFont="1" applyAlignment="1">
      <alignment vertical="top" wrapText="1"/>
    </xf>
    <xf numFmtId="0" fontId="0" fillId="0" borderId="0" xfId="0" applyNumberFormat="1" applyFont="1" applyAlignment="1">
      <alignment vertical="top" wrapText="1"/>
    </xf>
    <xf numFmtId="0" fontId="5" fillId="0" borderId="0" xfId="0" applyNumberFormat="1" applyFont="1" applyAlignment="1">
      <alignment vertical="top" wrapText="1"/>
    </xf>
    <xf numFmtId="164" fontId="8" fillId="0" borderId="10" xfId="0" applyNumberFormat="1" applyFont="1" applyBorder="1" applyAlignment="1">
      <alignment vertical="center" wrapText="1"/>
    </xf>
    <xf numFmtId="166" fontId="8" fillId="0" borderId="4" xfId="0" applyNumberFormat="1" applyFont="1" applyBorder="1" applyAlignment="1">
      <alignment vertical="center" wrapText="1"/>
    </xf>
    <xf numFmtId="0" fontId="5" fillId="0" borderId="0" xfId="0" applyNumberFormat="1" applyFont="1" applyAlignment="1">
      <alignment vertical="top" wrapText="1"/>
    </xf>
    <xf numFmtId="49" fontId="8" fillId="0" borderId="11" xfId="0" applyNumberFormat="1" applyFont="1" applyBorder="1" applyAlignment="1">
      <alignment horizontal="left" vertical="center" wrapText="1"/>
    </xf>
    <xf numFmtId="0" fontId="5" fillId="0" borderId="0" xfId="0" applyNumberFormat="1" applyFont="1" applyAlignment="1">
      <alignment vertical="top" wrapText="1"/>
    </xf>
    <xf numFmtId="0" fontId="5" fillId="0" borderId="0" xfId="0" applyNumberFormat="1" applyFont="1" applyAlignment="1">
      <alignment vertical="top" wrapText="1"/>
    </xf>
    <xf numFmtId="0" fontId="0" fillId="0" borderId="0" xfId="0" applyNumberFormat="1" applyFont="1" applyAlignment="1">
      <alignment vertical="top" wrapText="1"/>
    </xf>
    <xf numFmtId="0" fontId="5" fillId="0" borderId="0" xfId="0" applyNumberFormat="1" applyFont="1" applyAlignment="1">
      <alignment vertical="top" wrapText="1"/>
    </xf>
    <xf numFmtId="0" fontId="0" fillId="0" borderId="0" xfId="0" applyNumberFormat="1" applyFont="1" applyAlignment="1">
      <alignment vertical="top" wrapText="1"/>
    </xf>
    <xf numFmtId="0" fontId="5" fillId="0" borderId="0" xfId="0" applyNumberFormat="1" applyFont="1" applyAlignment="1">
      <alignment vertical="top" wrapText="1"/>
    </xf>
    <xf numFmtId="0" fontId="0" fillId="0" borderId="0" xfId="0" applyNumberFormat="1" applyFont="1" applyAlignment="1">
      <alignment vertical="top" wrapText="1"/>
    </xf>
    <xf numFmtId="0" fontId="0" fillId="0" borderId="0" xfId="0" applyNumberFormat="1" applyFont="1" applyAlignment="1">
      <alignment vertical="top"/>
    </xf>
    <xf numFmtId="0" fontId="0" fillId="0" borderId="0" xfId="0" applyNumberFormat="1" applyFont="1" applyAlignment="1">
      <alignment vertical="top" wrapText="1"/>
    </xf>
    <xf numFmtId="0" fontId="5" fillId="0" borderId="0" xfId="0" applyNumberFormat="1" applyFont="1" applyAlignment="1">
      <alignment vertical="top" wrapText="1"/>
    </xf>
    <xf numFmtId="0" fontId="0" fillId="0" borderId="0" xfId="0" applyNumberFormat="1" applyFont="1" applyAlignment="1">
      <alignment vertical="top"/>
    </xf>
    <xf numFmtId="0" fontId="0" fillId="0" borderId="0" xfId="0" applyNumberFormat="1" applyFont="1" applyAlignment="1">
      <alignment vertical="top" wrapText="1"/>
    </xf>
    <xf numFmtId="0" fontId="5" fillId="0" borderId="0" xfId="0" applyNumberFormat="1" applyFont="1" applyAlignment="1">
      <alignment vertical="top" wrapText="1"/>
    </xf>
    <xf numFmtId="49" fontId="6" fillId="2" borderId="1" xfId="0" applyNumberFormat="1" applyFont="1" applyFill="1" applyBorder="1" applyAlignment="1">
      <alignment vertical="center" wrapText="1"/>
    </xf>
    <xf numFmtId="49" fontId="6" fillId="2" borderId="1" xfId="0" applyNumberFormat="1" applyFont="1" applyFill="1" applyBorder="1" applyAlignment="1">
      <alignment horizontal="center" vertical="center" wrapText="1"/>
    </xf>
    <xf numFmtId="49" fontId="7" fillId="3" borderId="1" xfId="0" applyNumberFormat="1" applyFont="1" applyFill="1" applyBorder="1" applyAlignment="1">
      <alignment vertical="center" wrapText="1"/>
    </xf>
    <xf numFmtId="164" fontId="5" fillId="0" borderId="1" xfId="0" applyNumberFormat="1" applyFont="1" applyBorder="1" applyAlignment="1">
      <alignment vertical="center" wrapText="1"/>
    </xf>
    <xf numFmtId="49" fontId="7" fillId="3" borderId="2" xfId="0" applyNumberFormat="1" applyFont="1" applyFill="1" applyBorder="1" applyAlignment="1">
      <alignment vertical="center" wrapText="1"/>
    </xf>
    <xf numFmtId="164" fontId="5" fillId="4" borderId="2" xfId="0" applyNumberFormat="1" applyFont="1" applyFill="1" applyBorder="1" applyAlignment="1">
      <alignment vertical="center" wrapText="1"/>
    </xf>
    <xf numFmtId="49" fontId="6" fillId="5" borderId="1" xfId="0" applyNumberFormat="1" applyFont="1" applyFill="1" applyBorder="1" applyAlignment="1">
      <alignment vertical="center" wrapText="1"/>
    </xf>
    <xf numFmtId="49" fontId="6" fillId="5" borderId="1" xfId="0" applyNumberFormat="1" applyFont="1" applyFill="1" applyBorder="1" applyAlignment="1">
      <alignment horizontal="center" vertical="center" wrapText="1"/>
    </xf>
    <xf numFmtId="164" fontId="5" fillId="0" borderId="2" xfId="0" applyNumberFormat="1" applyFont="1" applyBorder="1" applyAlignment="1">
      <alignment vertical="center" wrapText="1"/>
    </xf>
    <xf numFmtId="49" fontId="6" fillId="7" borderId="1" xfId="0" applyNumberFormat="1" applyFont="1" applyFill="1" applyBorder="1" applyAlignment="1">
      <alignment vertical="center" wrapText="1"/>
    </xf>
    <xf numFmtId="49" fontId="6" fillId="7" borderId="1" xfId="0" applyNumberFormat="1" applyFont="1" applyFill="1" applyBorder="1" applyAlignment="1">
      <alignment horizontal="center" vertical="center" wrapText="1"/>
    </xf>
    <xf numFmtId="49" fontId="9" fillId="4" borderId="5" xfId="0" applyNumberFormat="1" applyFont="1" applyFill="1" applyBorder="1" applyAlignment="1">
      <alignment vertical="center" wrapText="1"/>
    </xf>
    <xf numFmtId="49" fontId="9" fillId="4" borderId="5" xfId="0" applyNumberFormat="1" applyFont="1" applyFill="1" applyBorder="1" applyAlignment="1">
      <alignment horizontal="center" vertical="center" wrapText="1"/>
    </xf>
    <xf numFmtId="49" fontId="8" fillId="6" borderId="5" xfId="0" applyNumberFormat="1" applyFont="1" applyFill="1" applyBorder="1" applyAlignment="1">
      <alignment vertical="center" wrapText="1"/>
    </xf>
    <xf numFmtId="164" fontId="5" fillId="6" borderId="5" xfId="0" applyNumberFormat="1" applyFont="1" applyFill="1" applyBorder="1" applyAlignment="1">
      <alignment vertical="center" wrapText="1"/>
    </xf>
    <xf numFmtId="9" fontId="5" fillId="6" borderId="5" xfId="0" applyNumberFormat="1" applyFont="1" applyFill="1" applyBorder="1" applyAlignment="1">
      <alignment vertical="center" wrapText="1"/>
    </xf>
    <xf numFmtId="165" fontId="5" fillId="0" borderId="6" xfId="0" applyNumberFormat="1" applyFont="1" applyBorder="1" applyAlignment="1">
      <alignment vertical="center" wrapText="1"/>
    </xf>
    <xf numFmtId="166" fontId="5" fillId="0" borderId="7" xfId="0" applyNumberFormat="1" applyFont="1" applyBorder="1" applyAlignment="1">
      <alignment vertical="center" wrapText="1"/>
    </xf>
    <xf numFmtId="165" fontId="5" fillId="0" borderId="1" xfId="0" applyNumberFormat="1" applyFont="1" applyBorder="1" applyAlignment="1">
      <alignment vertical="center" wrapText="1"/>
    </xf>
    <xf numFmtId="166" fontId="5" fillId="0" borderId="1" xfId="0" applyNumberFormat="1" applyFont="1" applyBorder="1" applyAlignment="1">
      <alignment vertical="center" wrapText="1"/>
    </xf>
    <xf numFmtId="0" fontId="7" fillId="3" borderId="1" xfId="0" applyFont="1" applyFill="1" applyBorder="1" applyAlignment="1">
      <alignment vertical="center" wrapText="1"/>
    </xf>
    <xf numFmtId="0" fontId="7" fillId="3" borderId="2" xfId="0" applyFont="1" applyFill="1" applyBorder="1" applyAlignment="1">
      <alignment vertical="center" wrapText="1"/>
    </xf>
    <xf numFmtId="165" fontId="5" fillId="0" borderId="8" xfId="0" applyNumberFormat="1" applyFont="1" applyBorder="1" applyAlignment="1">
      <alignment vertical="center" wrapText="1"/>
    </xf>
    <xf numFmtId="166" fontId="5" fillId="0" borderId="9" xfId="0" applyNumberFormat="1" applyFont="1" applyBorder="1" applyAlignment="1">
      <alignment vertical="center" wrapText="1"/>
    </xf>
    <xf numFmtId="167" fontId="5" fillId="0" borderId="6" xfId="0" applyNumberFormat="1" applyFont="1" applyBorder="1" applyAlignment="1">
      <alignment vertical="center" wrapText="1"/>
    </xf>
    <xf numFmtId="49" fontId="2" fillId="0" borderId="0" xfId="0" applyNumberFormat="1" applyFont="1" applyBorder="1" applyAlignment="1">
      <alignment vertical="center" wrapText="1"/>
    </xf>
    <xf numFmtId="0" fontId="5" fillId="0" borderId="0" xfId="0" applyNumberFormat="1" applyFont="1" applyAlignment="1">
      <alignment vertical="top"/>
    </xf>
    <xf numFmtId="0" fontId="5" fillId="0" borderId="0" xfId="0" applyNumberFormat="1" applyFont="1" applyBorder="1" applyAlignment="1">
      <alignment vertical="top" wrapText="1"/>
    </xf>
    <xf numFmtId="164" fontId="10" fillId="0" borderId="16" xfId="0" applyNumberFormat="1" applyFont="1" applyBorder="1" applyAlignment="1">
      <alignment horizontal="center" vertical="center"/>
    </xf>
    <xf numFmtId="49" fontId="0" fillId="0" borderId="0" xfId="0" applyNumberFormat="1" applyFont="1" applyBorder="1" applyAlignment="1">
      <alignment vertical="center" wrapText="1"/>
    </xf>
    <xf numFmtId="49" fontId="5" fillId="0" borderId="1" xfId="0" applyNumberFormat="1" applyFont="1" applyBorder="1" applyAlignment="1">
      <alignment vertical="center" wrapText="1"/>
    </xf>
    <xf numFmtId="0" fontId="14" fillId="0" borderId="0" xfId="0" applyNumberFormat="1" applyFont="1" applyAlignment="1">
      <alignment vertical="top" wrapText="1"/>
    </xf>
    <xf numFmtId="4" fontId="5" fillId="0" borderId="1" xfId="0" applyNumberFormat="1" applyFont="1" applyBorder="1" applyAlignment="1">
      <alignment vertical="center" wrapText="1"/>
    </xf>
    <xf numFmtId="2" fontId="5" fillId="0" borderId="1" xfId="0" applyNumberFormat="1" applyFont="1" applyBorder="1" applyAlignment="1">
      <alignment vertical="center" wrapText="1"/>
    </xf>
    <xf numFmtId="49" fontId="7" fillId="3" borderId="12" xfId="0" applyNumberFormat="1" applyFont="1" applyFill="1" applyBorder="1" applyAlignment="1">
      <alignment vertical="center" wrapText="1"/>
    </xf>
    <xf numFmtId="0" fontId="1" fillId="0" borderId="0" xfId="0" applyFont="1" applyAlignment="1">
      <alignment horizontal="center" vertical="center"/>
    </xf>
    <xf numFmtId="49" fontId="2" fillId="0" borderId="14" xfId="0" applyNumberFormat="1" applyFont="1" applyBorder="1" applyAlignment="1">
      <alignment horizontal="left" vertical="center" wrapText="1"/>
    </xf>
    <xf numFmtId="49" fontId="12" fillId="0" borderId="14" xfId="0" applyNumberFormat="1" applyFont="1" applyBorder="1" applyAlignment="1">
      <alignment horizontal="left" vertical="center"/>
    </xf>
    <xf numFmtId="0" fontId="1" fillId="0" borderId="13" xfId="0" applyFont="1" applyBorder="1" applyAlignment="1">
      <alignment horizontal="center" vertical="center"/>
    </xf>
    <xf numFmtId="0" fontId="11" fillId="0" borderId="13" xfId="0" applyFont="1" applyBorder="1" applyAlignment="1">
      <alignment horizontal="center" vertical="center"/>
    </xf>
    <xf numFmtId="49" fontId="13" fillId="0" borderId="16" xfId="0" applyNumberFormat="1" applyFont="1" applyBorder="1" applyAlignment="1">
      <alignment horizontal="center" vertical="center"/>
    </xf>
    <xf numFmtId="49" fontId="0" fillId="0" borderId="14" xfId="0" applyNumberFormat="1" applyFont="1" applyBorder="1" applyAlignment="1">
      <alignment horizontal="left" vertical="center" wrapText="1"/>
    </xf>
    <xf numFmtId="49" fontId="13" fillId="0" borderId="0" xfId="0" applyNumberFormat="1" applyFont="1" applyBorder="1" applyAlignment="1">
      <alignment horizontal="center" vertical="center"/>
    </xf>
    <xf numFmtId="0" fontId="10" fillId="0" borderId="15" xfId="0" applyNumberFormat="1" applyFont="1" applyBorder="1" applyAlignment="1">
      <alignment horizontal="center" vertical="center"/>
    </xf>
    <xf numFmtId="0" fontId="10" fillId="0" borderId="17" xfId="0" applyNumberFormat="1" applyFont="1" applyBorder="1" applyAlignment="1">
      <alignment horizontal="center" vertical="center"/>
    </xf>
    <xf numFmtId="49" fontId="2" fillId="0" borderId="14" xfId="0" applyNumberFormat="1" applyFont="1" applyBorder="1" applyAlignment="1">
      <alignment horizontal="left" vertical="top" wrapText="1"/>
    </xf>
    <xf numFmtId="0" fontId="14" fillId="0" borderId="18" xfId="0" applyNumberFormat="1" applyFont="1" applyBorder="1" applyAlignment="1">
      <alignment horizontal="left" vertical="top" wrapText="1"/>
    </xf>
    <xf numFmtId="0" fontId="14" fillId="0" borderId="0" xfId="0" applyNumberFormat="1" applyFont="1" applyAlignment="1">
      <alignment horizontal="left" vertical="top" wrapText="1"/>
    </xf>
    <xf numFmtId="0" fontId="5" fillId="0" borderId="0" xfId="0" applyNumberFormat="1" applyFont="1" applyAlignment="1">
      <alignment horizontal="left" vertical="top" wrapText="1"/>
    </xf>
    <xf numFmtId="0" fontId="14" fillId="0" borderId="0" xfId="0" applyNumberFormat="1" applyFont="1" applyAlignment="1">
      <alignment horizontal="center" vertical="top" wrapText="1"/>
    </xf>
    <xf numFmtId="0" fontId="14" fillId="0" borderId="0" xfId="0" applyNumberFormat="1" applyFont="1" applyBorder="1" applyAlignment="1">
      <alignment horizontal="left" vertical="top" wrapText="1"/>
    </xf>
  </cellXfs>
  <cellStyles count="1">
    <cellStyle name="Standard"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5E5E"/>
      <rgbColor rgb="FFC6C6C6"/>
      <rgbColor rgb="FFFEFEFE"/>
      <rgbColor rgb="FF52BFEC"/>
      <rgbColor rgb="FF959FAB"/>
      <rgbColor rgb="FFFFD60A"/>
      <rgbColor rgb="FF8CC04D"/>
      <rgbColor rgb="FFFFEA84"/>
      <rgbColor rgb="FF23B092"/>
      <rgbColor rgb="FF7F7F7F"/>
      <rgbColor rgb="FFBFBFBF"/>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5E5E5E"/>
      <color rgb="FF52C0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3518334</xdr:colOff>
      <xdr:row>0</xdr:row>
      <xdr:rowOff>642620</xdr:rowOff>
    </xdr:to>
    <xdr:sp macro="" textlink="">
      <xdr:nvSpPr>
        <xdr:cNvPr id="2" name="Shape 2">
          <a:extLst>
            <a:ext uri="{FF2B5EF4-FFF2-40B4-BE49-F238E27FC236}">
              <a16:creationId xmlns:a16="http://schemas.microsoft.com/office/drawing/2014/main" id="{00000000-0008-0000-0000-000002000000}"/>
            </a:ext>
          </a:extLst>
        </xdr:cNvPr>
        <xdr:cNvSpPr txBox="1"/>
      </xdr:nvSpPr>
      <xdr:spPr>
        <a:xfrm>
          <a:off x="-19050" y="-41911"/>
          <a:ext cx="3518335" cy="642621"/>
        </a:xfrm>
        <a:prstGeom prst="rect">
          <a:avLst/>
        </a:prstGeom>
        <a:noFill/>
        <a:ln w="12700" cap="flat">
          <a:noFill/>
          <a:miter lim="400000"/>
        </a:ln>
        <a:effectLst/>
        <a:extLst>
          <a:ext uri="{C572A759-6A51-4108-AA02-DFA0A04FC94B}">
            <ma14:wrappingTextBoxFlag xmlns="" xmlns:r="http://schemas.openxmlformats.org/officeDocument/2006/relationships" xmlns:m="http://schemas.openxmlformats.org/officeDocument/2006/math" xmlns:a14="http://schemas.microsoft.com/office/drawing/2010/main" xmlns:ma14="http://schemas.microsoft.com/office/mac/drawingml/2011/main"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3000" b="1" i="0" u="none" strike="noStrike" cap="none" spc="0" baseline="0">
              <a:solidFill>
                <a:srgbClr val="5E5E5E"/>
              </a:solidFill>
              <a:uFillTx/>
              <a:latin typeface="+mj-lt"/>
              <a:ea typeface="+mj-ea"/>
              <a:cs typeface="+mj-cs"/>
              <a:sym typeface="Helvetica"/>
            </a:defRPr>
          </a:pPr>
          <a:r>
            <a:rPr sz="3000" b="1" i="0" u="none" strike="noStrike" cap="none" spc="0" baseline="0">
              <a:solidFill>
                <a:srgbClr val="5E5E5E"/>
              </a:solidFill>
              <a:uFillTx/>
              <a:latin typeface="+mj-lt"/>
              <a:ea typeface="+mj-ea"/>
              <a:cs typeface="+mj-cs"/>
              <a:sym typeface="Helvetica"/>
            </a:rPr>
            <a:t>Benötigter Umsatz</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1719374</xdr:colOff>
      <xdr:row>0</xdr:row>
      <xdr:rowOff>642620</xdr:rowOff>
    </xdr:to>
    <xdr:sp macro="" textlink="">
      <xdr:nvSpPr>
        <xdr:cNvPr id="4" name="Shape 4">
          <a:extLst>
            <a:ext uri="{FF2B5EF4-FFF2-40B4-BE49-F238E27FC236}">
              <a16:creationId xmlns:a16="http://schemas.microsoft.com/office/drawing/2014/main" id="{00000000-0008-0000-0100-000004000000}"/>
            </a:ext>
          </a:extLst>
        </xdr:cNvPr>
        <xdr:cNvSpPr txBox="1"/>
      </xdr:nvSpPr>
      <xdr:spPr>
        <a:xfrm>
          <a:off x="-19050" y="-41911"/>
          <a:ext cx="1719375" cy="642621"/>
        </a:xfrm>
        <a:prstGeom prst="rect">
          <a:avLst/>
        </a:prstGeom>
        <a:noFill/>
        <a:ln w="12700" cap="flat">
          <a:noFill/>
          <a:miter lim="400000"/>
        </a:ln>
        <a:effectLst/>
        <a:extLst>
          <a:ext uri="{C572A759-6A51-4108-AA02-DFA0A04FC94B}">
            <ma14:wrappingTextBoxFlag xmlns="" xmlns:r="http://schemas.openxmlformats.org/officeDocument/2006/relationships" xmlns:m="http://schemas.openxmlformats.org/officeDocument/2006/math" xmlns:a14="http://schemas.microsoft.com/office/drawing/2010/main" xmlns:ma14="http://schemas.microsoft.com/office/mac/drawingml/2011/main"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3000" b="1" i="0" u="none" strike="noStrike" cap="none" spc="0" baseline="0">
              <a:solidFill>
                <a:srgbClr val="5E5E5E"/>
              </a:solidFill>
              <a:uFillTx/>
              <a:latin typeface="+mj-lt"/>
              <a:ea typeface="+mj-ea"/>
              <a:cs typeface="+mj-cs"/>
              <a:sym typeface="Helvetica"/>
            </a:defRPr>
          </a:pPr>
          <a:r>
            <a:rPr sz="3000" b="1" i="0" u="none" strike="noStrike" cap="none" spc="0" baseline="0">
              <a:solidFill>
                <a:srgbClr val="5E5E5E"/>
              </a:solidFill>
              <a:uFillTx/>
              <a:latin typeface="+mj-lt"/>
              <a:ea typeface="+mj-ea"/>
              <a:cs typeface="+mj-cs"/>
              <a:sym typeface="Helvetica"/>
            </a:rPr>
            <a:t>Umsätze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1740210</xdr:colOff>
      <xdr:row>0</xdr:row>
      <xdr:rowOff>642620</xdr:rowOff>
    </xdr:to>
    <xdr:sp macro="" textlink="">
      <xdr:nvSpPr>
        <xdr:cNvPr id="6" name="Shape 6">
          <a:extLst>
            <a:ext uri="{FF2B5EF4-FFF2-40B4-BE49-F238E27FC236}">
              <a16:creationId xmlns:a16="http://schemas.microsoft.com/office/drawing/2014/main" id="{00000000-0008-0000-0200-000006000000}"/>
            </a:ext>
          </a:extLst>
        </xdr:cNvPr>
        <xdr:cNvSpPr txBox="1"/>
      </xdr:nvSpPr>
      <xdr:spPr>
        <a:xfrm>
          <a:off x="-19050" y="-41911"/>
          <a:ext cx="1740211" cy="642621"/>
        </a:xfrm>
        <a:prstGeom prst="rect">
          <a:avLst/>
        </a:prstGeom>
        <a:noFill/>
        <a:ln w="12700" cap="flat">
          <a:noFill/>
          <a:miter lim="400000"/>
        </a:ln>
        <a:effectLst/>
        <a:extLst>
          <a:ext uri="{C572A759-6A51-4108-AA02-DFA0A04FC94B}">
            <ma14:wrappingTextBoxFlag xmlns="" xmlns:r="http://schemas.openxmlformats.org/officeDocument/2006/relationships" xmlns:m="http://schemas.openxmlformats.org/officeDocument/2006/math" xmlns:a14="http://schemas.microsoft.com/office/drawing/2010/main" xmlns:ma14="http://schemas.microsoft.com/office/mac/drawingml/2011/main"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3000" b="1" i="0" u="none" strike="noStrike" cap="none" spc="0" baseline="0">
              <a:solidFill>
                <a:srgbClr val="5E5E5E"/>
              </a:solidFill>
              <a:uFillTx/>
              <a:latin typeface="+mj-lt"/>
              <a:ea typeface="+mj-ea"/>
              <a:cs typeface="+mj-cs"/>
              <a:sym typeface="Helvetica"/>
            </a:defRPr>
          </a:pPr>
          <a:r>
            <a:rPr sz="3000" b="1" i="0" u="none" strike="noStrike" cap="none" spc="0" baseline="0">
              <a:solidFill>
                <a:srgbClr val="5E5E5E"/>
              </a:solidFill>
              <a:uFillTx/>
              <a:latin typeface="+mj-lt"/>
              <a:ea typeface="+mj-ea"/>
              <a:cs typeface="+mj-cs"/>
              <a:sym typeface="Helvetica"/>
            </a:rPr>
            <a:t>Gewinne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3667162</xdr:colOff>
      <xdr:row>0</xdr:row>
      <xdr:rowOff>642620</xdr:rowOff>
    </xdr:to>
    <xdr:sp macro="" textlink="">
      <xdr:nvSpPr>
        <xdr:cNvPr id="8" name="Shape 8">
          <a:extLst>
            <a:ext uri="{FF2B5EF4-FFF2-40B4-BE49-F238E27FC236}">
              <a16:creationId xmlns:a16="http://schemas.microsoft.com/office/drawing/2014/main" id="{00000000-0008-0000-0300-000008000000}"/>
            </a:ext>
          </a:extLst>
        </xdr:cNvPr>
        <xdr:cNvSpPr txBox="1"/>
      </xdr:nvSpPr>
      <xdr:spPr>
        <a:xfrm>
          <a:off x="-19050" y="-41911"/>
          <a:ext cx="3667163" cy="642621"/>
        </a:xfrm>
        <a:prstGeom prst="rect">
          <a:avLst/>
        </a:prstGeom>
        <a:noFill/>
        <a:ln w="12700" cap="flat">
          <a:noFill/>
          <a:miter lim="400000"/>
        </a:ln>
        <a:effectLst/>
        <a:extLst>
          <a:ext uri="{C572A759-6A51-4108-AA02-DFA0A04FC94B}">
            <ma14:wrappingTextBoxFlag xmlns="" xmlns:r="http://schemas.openxmlformats.org/officeDocument/2006/relationships" xmlns:m="http://schemas.openxmlformats.org/officeDocument/2006/math" xmlns:a14="http://schemas.microsoft.com/office/drawing/2010/main" xmlns:ma14="http://schemas.microsoft.com/office/mac/drawingml/2011/main"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3000" b="1" i="0" u="none" strike="noStrike" cap="none" spc="0" baseline="0">
              <a:solidFill>
                <a:srgbClr val="5E5E5E"/>
              </a:solidFill>
              <a:uFillTx/>
              <a:latin typeface="+mj-lt"/>
              <a:ea typeface="+mj-ea"/>
              <a:cs typeface="+mj-cs"/>
              <a:sym typeface="Helvetica"/>
            </a:defRPr>
          </a:pPr>
          <a:r>
            <a:rPr sz="3000" b="1" i="0" u="none" strike="noStrike" cap="none" spc="0" baseline="0">
              <a:solidFill>
                <a:srgbClr val="5E5E5E"/>
              </a:solidFill>
              <a:uFillTx/>
              <a:latin typeface="+mj-lt"/>
              <a:ea typeface="+mj-ea"/>
              <a:cs typeface="+mj-cs"/>
              <a:sym typeface="Helvetica"/>
            </a:rPr>
            <a:t>Liquiditätsreserven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3779899</xdr:colOff>
      <xdr:row>0</xdr:row>
      <xdr:rowOff>642620</xdr:rowOff>
    </xdr:to>
    <xdr:sp macro="" textlink="">
      <xdr:nvSpPr>
        <xdr:cNvPr id="10" name="Shape 10">
          <a:extLst>
            <a:ext uri="{FF2B5EF4-FFF2-40B4-BE49-F238E27FC236}">
              <a16:creationId xmlns:a16="http://schemas.microsoft.com/office/drawing/2014/main" id="{00000000-0008-0000-0400-00000A000000}"/>
            </a:ext>
          </a:extLst>
        </xdr:cNvPr>
        <xdr:cNvSpPr txBox="1"/>
      </xdr:nvSpPr>
      <xdr:spPr>
        <a:xfrm>
          <a:off x="-19050" y="-41911"/>
          <a:ext cx="3779900" cy="642621"/>
        </a:xfrm>
        <a:prstGeom prst="rect">
          <a:avLst/>
        </a:prstGeom>
        <a:noFill/>
        <a:ln w="12700" cap="flat">
          <a:noFill/>
          <a:miter lim="400000"/>
        </a:ln>
        <a:effectLst/>
        <a:extLst>
          <a:ext uri="{C572A759-6A51-4108-AA02-DFA0A04FC94B}">
            <ma14:wrappingTextBoxFlag xmlns="" xmlns:r="http://schemas.openxmlformats.org/officeDocument/2006/relationships" xmlns:m="http://schemas.openxmlformats.org/officeDocument/2006/math" xmlns:a14="http://schemas.microsoft.com/office/drawing/2010/main" xmlns:ma14="http://schemas.microsoft.com/office/mac/drawingml/2011/main"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3000" b="1" i="0" u="none" strike="noStrike" cap="none" spc="0" baseline="0">
              <a:solidFill>
                <a:srgbClr val="5E5E5E"/>
              </a:solidFill>
              <a:uFillTx/>
              <a:latin typeface="+mj-lt"/>
              <a:ea typeface="+mj-ea"/>
              <a:cs typeface="+mj-cs"/>
              <a:sym typeface="Helvetica"/>
            </a:defRPr>
          </a:pPr>
          <a:r>
            <a:rPr sz="3000" b="1" i="0" u="none" strike="noStrike" cap="none" spc="0" baseline="0">
              <a:solidFill>
                <a:srgbClr val="5E5E5E"/>
              </a:solidFill>
              <a:uFillTx/>
              <a:latin typeface="+mj-lt"/>
              <a:ea typeface="+mj-ea"/>
              <a:cs typeface="+mj-cs"/>
              <a:sym typeface="Helvetica"/>
            </a:rPr>
            <a:t>Aktive Auftraggeber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2022797</xdr:colOff>
      <xdr:row>0</xdr:row>
      <xdr:rowOff>642620</xdr:rowOff>
    </xdr:to>
    <xdr:sp macro="" textlink="">
      <xdr:nvSpPr>
        <xdr:cNvPr id="12" name="Shape 12">
          <a:extLst>
            <a:ext uri="{FF2B5EF4-FFF2-40B4-BE49-F238E27FC236}">
              <a16:creationId xmlns:a16="http://schemas.microsoft.com/office/drawing/2014/main" id="{00000000-0008-0000-0500-00000C000000}"/>
            </a:ext>
          </a:extLst>
        </xdr:cNvPr>
        <xdr:cNvSpPr txBox="1"/>
      </xdr:nvSpPr>
      <xdr:spPr>
        <a:xfrm>
          <a:off x="-19050" y="-41911"/>
          <a:ext cx="2022798" cy="642621"/>
        </a:xfrm>
        <a:prstGeom prst="rect">
          <a:avLst/>
        </a:prstGeom>
        <a:noFill/>
        <a:ln w="12700" cap="flat">
          <a:noFill/>
          <a:miter lim="400000"/>
        </a:ln>
        <a:effectLst/>
        <a:extLst>
          <a:ext uri="{C572A759-6A51-4108-AA02-DFA0A04FC94B}">
            <ma14:wrappingTextBoxFlag xmlns="" xmlns:r="http://schemas.openxmlformats.org/officeDocument/2006/relationships" xmlns:m="http://schemas.openxmlformats.org/officeDocument/2006/math" xmlns:a14="http://schemas.microsoft.com/office/drawing/2010/main" xmlns:ma14="http://schemas.microsoft.com/office/mac/drawingml/2011/main"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3000" b="1" i="0" u="none" strike="noStrike" cap="none" spc="0" baseline="0">
              <a:solidFill>
                <a:srgbClr val="5E5E5E"/>
              </a:solidFill>
              <a:uFillTx/>
              <a:latin typeface="+mj-lt"/>
              <a:ea typeface="+mj-ea"/>
              <a:cs typeface="+mj-cs"/>
              <a:sym typeface="Helvetica"/>
            </a:defRPr>
          </a:pPr>
          <a:r>
            <a:rPr sz="3000" b="1" i="0" u="none" strike="noStrike" cap="none" spc="0" baseline="0">
              <a:solidFill>
                <a:srgbClr val="5E5E5E"/>
              </a:solidFill>
              <a:uFillTx/>
              <a:latin typeface="+mj-lt"/>
              <a:ea typeface="+mj-ea"/>
              <a:cs typeface="+mj-cs"/>
              <a:sym typeface="Helvetica"/>
            </a:rPr>
            <a:t>VINIS APP</a:t>
          </a:r>
        </a:p>
      </xdr:txBody>
    </xdr:sp>
    <xdr:clientData/>
  </xdr:twoCellAnchor>
  <xdr:twoCellAnchor editAs="oneCell">
    <xdr:from>
      <xdr:col>0</xdr:col>
      <xdr:colOff>1917700</xdr:colOff>
      <xdr:row>1</xdr:row>
      <xdr:rowOff>1930400</xdr:rowOff>
    </xdr:from>
    <xdr:to>
      <xdr:col>4</xdr:col>
      <xdr:colOff>473370</xdr:colOff>
      <xdr:row>1</xdr:row>
      <xdr:rowOff>4076700</xdr:rowOff>
    </xdr:to>
    <xdr:pic>
      <xdr:nvPicPr>
        <xdr:cNvPr id="5" name="Grafik 4">
          <a:extLst>
            <a:ext uri="{FF2B5EF4-FFF2-40B4-BE49-F238E27FC236}">
              <a16:creationId xmlns:a16="http://schemas.microsoft.com/office/drawing/2014/main" id="{FD43112D-DE69-6D41-975A-D6226A1D73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17700" y="2501900"/>
          <a:ext cx="5527970" cy="2146300"/>
        </a:xfrm>
        <a:prstGeom prst="rect">
          <a:avLst/>
        </a:prstGeom>
      </xdr:spPr>
    </xdr:pic>
    <xdr:clientData/>
  </xdr:twoCellAnchor>
</xdr:wsDr>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a:ea typeface="Helvetica"/>
        <a:cs typeface="Helvetica"/>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0"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20000"/>
          </a:lnSpc>
          <a:spcBef>
            <a:spcPts val="0"/>
          </a:spcBef>
          <a:spcAft>
            <a:spcPts val="0"/>
          </a:spcAft>
          <a:buClrTx/>
          <a:buSzTx/>
          <a:buFontTx/>
          <a:buNone/>
          <a:tabLst/>
          <a:defRPr kumimoji="0" sz="1100" b="0" i="0" u="none" strike="noStrike" cap="none" spc="0" normalizeH="0" baseline="0">
            <a:ln>
              <a:noFill/>
            </a:ln>
            <a:solidFill>
              <a:srgbClr val="5E5E5E"/>
            </a:solidFill>
            <a:effectLst/>
            <a:uFillTx/>
            <a:latin typeface="+mj-lt"/>
            <a:ea typeface="+mj-ea"/>
            <a:cs typeface="+mj-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
  <sheetViews>
    <sheetView showGridLines="0" workbookViewId="0">
      <selection activeCell="C6" sqref="C6"/>
    </sheetView>
  </sheetViews>
  <sheetFormatPr baseColWidth="10" defaultColWidth="16.33203125" defaultRowHeight="20" customHeight="1" x14ac:dyDescent="0.15"/>
  <cols>
    <col min="1" max="1" width="30.83203125" style="1" customWidth="1"/>
    <col min="2" max="3" width="15.83203125" style="2" customWidth="1"/>
    <col min="4" max="4" width="30.83203125" style="6" customWidth="1"/>
    <col min="5" max="5" width="15.83203125" style="6" customWidth="1"/>
    <col min="6" max="6" width="33.33203125" style="7" customWidth="1"/>
    <col min="7" max="7" width="17.5" style="7" customWidth="1"/>
    <col min="8" max="8" width="33.33203125" style="8" customWidth="1"/>
    <col min="9" max="9" width="17.5" style="8" customWidth="1"/>
    <col min="10" max="10" width="16.33203125" style="8" customWidth="1"/>
    <col min="11" max="16384" width="16.33203125" style="8"/>
  </cols>
  <sheetData>
    <row r="1" spans="1:9" ht="45" customHeight="1" x14ac:dyDescent="0.15"/>
    <row r="2" spans="1:9" s="54" customFormat="1" ht="234" customHeight="1" x14ac:dyDescent="0.15">
      <c r="A2" s="64" t="s">
        <v>60</v>
      </c>
      <c r="B2" s="65"/>
      <c r="C2" s="65"/>
      <c r="D2" s="65"/>
      <c r="E2" s="65"/>
      <c r="F2" s="65"/>
    </row>
    <row r="3" spans="1:9" ht="20" customHeight="1" x14ac:dyDescent="0.15">
      <c r="D3" s="55"/>
    </row>
    <row r="4" spans="1:9" ht="27.75" customHeight="1" x14ac:dyDescent="0.15">
      <c r="A4" s="63" t="s">
        <v>0</v>
      </c>
      <c r="B4" s="63"/>
      <c r="C4" s="1"/>
      <c r="D4" s="63" t="s">
        <v>11</v>
      </c>
      <c r="E4" s="63"/>
      <c r="F4" s="6"/>
      <c r="G4" s="6"/>
      <c r="H4" s="7"/>
      <c r="I4" s="7"/>
    </row>
    <row r="5" spans="1:9" ht="20" customHeight="1" x14ac:dyDescent="0.15">
      <c r="A5" s="28" t="s">
        <v>1</v>
      </c>
      <c r="B5" s="29" t="s">
        <v>2</v>
      </c>
      <c r="C5" s="1"/>
      <c r="D5" s="34" t="s">
        <v>1</v>
      </c>
      <c r="E5" s="35" t="s">
        <v>2</v>
      </c>
      <c r="F5" s="6"/>
      <c r="G5" s="6"/>
      <c r="H5" s="7"/>
      <c r="I5" s="7"/>
    </row>
    <row r="6" spans="1:9" ht="20" customHeight="1" x14ac:dyDescent="0.15">
      <c r="A6" s="30" t="s">
        <v>3</v>
      </c>
      <c r="B6" s="31">
        <v>6600</v>
      </c>
      <c r="C6" s="1"/>
      <c r="D6" s="30" t="s">
        <v>12</v>
      </c>
      <c r="E6" s="31">
        <v>4200</v>
      </c>
      <c r="F6" s="6"/>
      <c r="G6" s="6"/>
      <c r="H6" s="7"/>
      <c r="I6" s="7"/>
    </row>
    <row r="7" spans="1:9" ht="20" customHeight="1" x14ac:dyDescent="0.15">
      <c r="A7" s="30" t="s">
        <v>4</v>
      </c>
      <c r="B7" s="31">
        <v>1200</v>
      </c>
      <c r="C7" s="1"/>
      <c r="D7" s="30" t="s">
        <v>4</v>
      </c>
      <c r="E7" s="31">
        <v>1200</v>
      </c>
      <c r="F7" s="6"/>
      <c r="G7" s="6"/>
      <c r="H7" s="7"/>
      <c r="I7" s="7"/>
    </row>
    <row r="8" spans="1:9" ht="20" customHeight="1" x14ac:dyDescent="0.15">
      <c r="A8" s="30" t="s">
        <v>5</v>
      </c>
      <c r="B8" s="31">
        <v>300</v>
      </c>
      <c r="C8" s="1"/>
      <c r="D8" s="30" t="s">
        <v>13</v>
      </c>
      <c r="E8" s="31">
        <v>600</v>
      </c>
      <c r="F8" s="6"/>
      <c r="G8" s="6"/>
      <c r="H8" s="7"/>
      <c r="I8" s="7"/>
    </row>
    <row r="9" spans="1:9" ht="20" customHeight="1" x14ac:dyDescent="0.15">
      <c r="A9" s="30" t="s">
        <v>6</v>
      </c>
      <c r="B9" s="31">
        <v>2100</v>
      </c>
      <c r="C9" s="1"/>
      <c r="D9" s="30" t="s">
        <v>14</v>
      </c>
      <c r="E9" s="31">
        <v>1200</v>
      </c>
      <c r="F9" s="6"/>
      <c r="G9" s="6"/>
      <c r="H9" s="7"/>
      <c r="I9" s="7"/>
    </row>
    <row r="10" spans="1:9" ht="20" customHeight="1" x14ac:dyDescent="0.15">
      <c r="A10" s="30" t="s">
        <v>7</v>
      </c>
      <c r="B10" s="31">
        <v>1800</v>
      </c>
      <c r="C10" s="1"/>
      <c r="D10" s="30" t="s">
        <v>15</v>
      </c>
      <c r="E10" s="31">
        <v>1200</v>
      </c>
      <c r="F10" s="6"/>
      <c r="G10" s="6"/>
      <c r="H10" s="7"/>
      <c r="I10" s="7"/>
    </row>
    <row r="11" spans="1:9" ht="20" customHeight="1" x14ac:dyDescent="0.15">
      <c r="A11" s="30" t="s">
        <v>8</v>
      </c>
      <c r="B11" s="31">
        <v>6000</v>
      </c>
      <c r="C11" s="1"/>
      <c r="D11" s="30" t="s">
        <v>16</v>
      </c>
      <c r="E11" s="31">
        <v>600</v>
      </c>
      <c r="F11" s="6"/>
      <c r="G11" s="6"/>
      <c r="H11" s="7"/>
      <c r="I11" s="7"/>
    </row>
    <row r="12" spans="1:9" ht="20.25" customHeight="1" x14ac:dyDescent="0.15">
      <c r="A12" s="32" t="s">
        <v>9</v>
      </c>
      <c r="B12" s="33">
        <v>16000</v>
      </c>
      <c r="C12" s="1"/>
      <c r="D12" s="30" t="s">
        <v>17</v>
      </c>
      <c r="E12" s="31">
        <v>1200</v>
      </c>
      <c r="F12" s="6"/>
      <c r="G12" s="6"/>
      <c r="H12" s="7"/>
      <c r="I12" s="7"/>
    </row>
    <row r="13" spans="1:9" ht="21" customHeight="1" x14ac:dyDescent="0.15">
      <c r="A13" s="4" t="s">
        <v>10</v>
      </c>
      <c r="B13" s="5">
        <f>SUM(B6:B12)</f>
        <v>34000</v>
      </c>
      <c r="C13" s="1"/>
      <c r="D13" s="30" t="s">
        <v>18</v>
      </c>
      <c r="E13" s="31">
        <v>960</v>
      </c>
      <c r="F13" s="6"/>
      <c r="G13" s="6"/>
      <c r="H13" s="7"/>
      <c r="I13" s="7"/>
    </row>
    <row r="14" spans="1:9" ht="20" customHeight="1" x14ac:dyDescent="0.15">
      <c r="D14" s="32" t="s">
        <v>19</v>
      </c>
      <c r="E14" s="36">
        <v>840</v>
      </c>
    </row>
    <row r="15" spans="1:9" ht="27.75" customHeight="1" x14ac:dyDescent="0.15">
      <c r="D15" s="4" t="s">
        <v>10</v>
      </c>
      <c r="E15" s="5">
        <f>SUM(E6:E14)</f>
        <v>12000</v>
      </c>
    </row>
    <row r="16" spans="1:9" ht="20" customHeight="1" x14ac:dyDescent="0.15">
      <c r="A16" s="63" t="s">
        <v>20</v>
      </c>
      <c r="B16" s="63"/>
      <c r="D16" s="7"/>
      <c r="E16" s="7"/>
      <c r="F16" s="8"/>
      <c r="G16" s="8"/>
    </row>
    <row r="17" spans="1:7" ht="20" customHeight="1" x14ac:dyDescent="0.15">
      <c r="A17" s="39" t="s">
        <v>1</v>
      </c>
      <c r="B17" s="40" t="s">
        <v>2</v>
      </c>
      <c r="D17" s="63"/>
      <c r="E17" s="63"/>
      <c r="F17" s="8"/>
      <c r="G17" s="8"/>
    </row>
    <row r="18" spans="1:7" ht="20" customHeight="1" x14ac:dyDescent="0.15">
      <c r="A18" s="41" t="s">
        <v>21</v>
      </c>
      <c r="B18" s="42">
        <f>B13+E15+E21</f>
        <v>52000</v>
      </c>
      <c r="D18" s="63" t="s">
        <v>25</v>
      </c>
      <c r="E18" s="63"/>
      <c r="F18" s="8"/>
      <c r="G18" s="8"/>
    </row>
    <row r="19" spans="1:7" ht="20" customHeight="1" x14ac:dyDescent="0.15">
      <c r="A19" s="41" t="s">
        <v>22</v>
      </c>
      <c r="B19" s="42">
        <f>B18-E15</f>
        <v>40000</v>
      </c>
      <c r="D19" s="37" t="s">
        <v>1</v>
      </c>
      <c r="E19" s="38" t="s">
        <v>2</v>
      </c>
      <c r="F19" s="8"/>
      <c r="G19" s="8"/>
    </row>
    <row r="20" spans="1:7" ht="20" customHeight="1" x14ac:dyDescent="0.15">
      <c r="A20" s="41" t="s">
        <v>23</v>
      </c>
      <c r="B20" s="43">
        <v>0.4</v>
      </c>
      <c r="D20" s="32" t="s">
        <v>26</v>
      </c>
      <c r="E20" s="36">
        <v>6000</v>
      </c>
      <c r="F20" s="8"/>
      <c r="G20" s="8"/>
    </row>
    <row r="21" spans="1:7" ht="20" customHeight="1" x14ac:dyDescent="0.15">
      <c r="A21" s="41" t="s">
        <v>24</v>
      </c>
      <c r="B21" s="42">
        <f>B19*B20</f>
        <v>16000</v>
      </c>
      <c r="D21" s="4" t="s">
        <v>10</v>
      </c>
      <c r="E21" s="5">
        <f>SUM(E20)</f>
        <v>6000</v>
      </c>
      <c r="F21" s="8"/>
      <c r="G21" s="8"/>
    </row>
    <row r="22" spans="1:7" ht="20" customHeight="1" x14ac:dyDescent="0.15">
      <c r="D22" s="7"/>
      <c r="E22" s="7"/>
      <c r="F22" s="8"/>
      <c r="G22" s="8"/>
    </row>
    <row r="23" spans="1:7" ht="20" customHeight="1" x14ac:dyDescent="0.15">
      <c r="D23" s="7"/>
      <c r="E23" s="7"/>
      <c r="F23" s="8"/>
      <c r="G23" s="8"/>
    </row>
    <row r="24" spans="1:7" ht="20" customHeight="1" x14ac:dyDescent="0.15">
      <c r="D24" s="7"/>
      <c r="E24" s="7"/>
      <c r="F24" s="8"/>
      <c r="G24" s="8"/>
    </row>
    <row r="25" spans="1:7" ht="20.25" customHeight="1" x14ac:dyDescent="0.15">
      <c r="D25" s="7"/>
      <c r="E25" s="7"/>
      <c r="F25" s="8"/>
      <c r="G25" s="8"/>
    </row>
    <row r="26" spans="1:7" ht="30.25" customHeight="1" x14ac:dyDescent="0.15">
      <c r="D26" s="7"/>
      <c r="E26" s="7"/>
      <c r="F26" s="8"/>
      <c r="G26" s="8"/>
    </row>
    <row r="27" spans="1:7" ht="20" customHeight="1" x14ac:dyDescent="0.15">
      <c r="D27" s="7"/>
      <c r="E27" s="7"/>
      <c r="F27" s="8"/>
      <c r="G27" s="8"/>
    </row>
    <row r="28" spans="1:7" ht="27.75" customHeight="1" x14ac:dyDescent="0.15">
      <c r="D28" s="8"/>
      <c r="E28" s="8"/>
      <c r="F28" s="8"/>
      <c r="G28" s="8"/>
    </row>
    <row r="29" spans="1:7" ht="20" customHeight="1" x14ac:dyDescent="0.15">
      <c r="D29" s="8"/>
      <c r="E29" s="8"/>
      <c r="F29" s="8"/>
      <c r="G29" s="8"/>
    </row>
    <row r="30" spans="1:7" ht="20" customHeight="1" x14ac:dyDescent="0.15">
      <c r="D30" s="8"/>
      <c r="E30" s="8"/>
      <c r="F30" s="8"/>
      <c r="G30" s="8"/>
    </row>
    <row r="31" spans="1:7" ht="20" customHeight="1" x14ac:dyDescent="0.15">
      <c r="D31" s="8"/>
      <c r="E31" s="8"/>
      <c r="F31" s="8"/>
      <c r="G31" s="8"/>
    </row>
    <row r="32" spans="1:7" ht="20" customHeight="1" x14ac:dyDescent="0.15">
      <c r="D32" s="8"/>
      <c r="E32" s="8"/>
      <c r="F32" s="8"/>
      <c r="G32" s="8"/>
    </row>
    <row r="33" spans="4:7" ht="20" customHeight="1" x14ac:dyDescent="0.15">
      <c r="D33" s="8"/>
      <c r="E33" s="8"/>
      <c r="F33" s="8"/>
      <c r="G33" s="8"/>
    </row>
    <row r="34" spans="4:7" ht="20" customHeight="1" x14ac:dyDescent="0.15">
      <c r="D34" s="8"/>
      <c r="E34" s="8"/>
      <c r="F34" s="8"/>
      <c r="G34" s="8"/>
    </row>
    <row r="35" spans="4:7" ht="27.75" customHeight="1" x14ac:dyDescent="0.15">
      <c r="D35" s="8"/>
      <c r="E35" s="8"/>
      <c r="F35" s="8"/>
      <c r="G35" s="8"/>
    </row>
    <row r="36" spans="4:7" ht="20" customHeight="1" x14ac:dyDescent="0.15">
      <c r="D36" s="8"/>
      <c r="E36" s="8"/>
      <c r="F36" s="8"/>
      <c r="G36" s="8"/>
    </row>
    <row r="37" spans="4:7" ht="20.25" customHeight="1" x14ac:dyDescent="0.15">
      <c r="D37" s="8"/>
      <c r="E37" s="8"/>
      <c r="F37" s="8"/>
      <c r="G37" s="8"/>
    </row>
    <row r="38" spans="4:7" ht="30.25" customHeight="1" x14ac:dyDescent="0.15">
      <c r="D38" s="8"/>
      <c r="E38" s="8"/>
      <c r="F38" s="8"/>
      <c r="G38" s="8"/>
    </row>
    <row r="39" spans="4:7" ht="20" customHeight="1" x14ac:dyDescent="0.15">
      <c r="D39" s="8"/>
      <c r="E39" s="8"/>
      <c r="F39" s="8"/>
      <c r="G39" s="8"/>
    </row>
  </sheetData>
  <mergeCells count="6">
    <mergeCell ref="D18:E18"/>
    <mergeCell ref="A2:F2"/>
    <mergeCell ref="D4:E4"/>
    <mergeCell ref="A16:B16"/>
    <mergeCell ref="D17:E17"/>
    <mergeCell ref="A4:B4"/>
  </mergeCells>
  <pageMargins left="1" right="1" top="1" bottom="1" header="0.25" footer="0.25"/>
  <pageSetup orientation="portrait"/>
  <headerFooter>
    <oddFooter>&amp;C&amp;"Helvetica Neue,Regular"&amp;12&amp;K000000&amp;P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workbookViewId="0">
      <selection activeCell="A28" sqref="A28"/>
    </sheetView>
  </sheetViews>
  <sheetFormatPr baseColWidth="10" defaultColWidth="16.33203125" defaultRowHeight="20" customHeight="1" x14ac:dyDescent="0.15"/>
  <cols>
    <col min="1" max="1" width="30.83203125" style="9" customWidth="1"/>
    <col min="2" max="4" width="15.83203125" style="10" customWidth="1"/>
    <col min="5" max="5" width="30.83203125" style="13" customWidth="1"/>
    <col min="6" max="6" width="15.83203125" style="13" customWidth="1"/>
    <col min="7" max="7" width="13" style="13" customWidth="1"/>
    <col min="8" max="8" width="14.5" style="15" customWidth="1"/>
    <col min="9" max="9" width="30.83203125" style="15" customWidth="1"/>
    <col min="10" max="10" width="15.83203125" style="15" customWidth="1"/>
    <col min="11" max="11" width="15.83203125" style="16" customWidth="1"/>
    <col min="12" max="12" width="17.5" style="16" customWidth="1"/>
    <col min="13" max="13" width="16.33203125" style="16" customWidth="1"/>
    <col min="14" max="16384" width="16.33203125" style="16"/>
  </cols>
  <sheetData>
    <row r="1" spans="1:11" ht="45" customHeight="1" x14ac:dyDescent="0.15"/>
    <row r="2" spans="1:11" ht="79" customHeight="1" x14ac:dyDescent="0.15">
      <c r="A2" s="64" t="s">
        <v>27</v>
      </c>
      <c r="B2" s="64"/>
      <c r="C2" s="64"/>
      <c r="D2" s="64"/>
      <c r="E2" s="64"/>
      <c r="F2" s="64"/>
      <c r="G2" s="53"/>
      <c r="H2" s="53"/>
      <c r="I2" s="53"/>
      <c r="J2" s="53"/>
    </row>
    <row r="3" spans="1:11" ht="20" customHeight="1" x14ac:dyDescent="0.15">
      <c r="D3" s="55"/>
      <c r="E3" s="55"/>
    </row>
    <row r="4" spans="1:11" ht="27.75" customHeight="1" x14ac:dyDescent="0.15">
      <c r="A4" s="66" t="s">
        <v>28</v>
      </c>
      <c r="B4" s="66"/>
      <c r="C4" s="66"/>
      <c r="E4" s="63" t="s">
        <v>37</v>
      </c>
      <c r="F4" s="63"/>
      <c r="G4" s="63"/>
      <c r="I4" s="63" t="s">
        <v>39</v>
      </c>
      <c r="J4" s="63"/>
      <c r="K4" s="63"/>
    </row>
    <row r="5" spans="1:11" ht="20" customHeight="1" x14ac:dyDescent="0.15">
      <c r="A5" s="34" t="s">
        <v>29</v>
      </c>
      <c r="B5" s="35" t="s">
        <v>30</v>
      </c>
      <c r="C5" s="35" t="s">
        <v>31</v>
      </c>
      <c r="E5" s="34" t="s">
        <v>29</v>
      </c>
      <c r="F5" s="35" t="s">
        <v>38</v>
      </c>
      <c r="G5" s="35" t="s">
        <v>31</v>
      </c>
      <c r="I5" s="28" t="s">
        <v>29</v>
      </c>
      <c r="J5" s="29" t="s">
        <v>30</v>
      </c>
      <c r="K5" s="29" t="s">
        <v>31</v>
      </c>
    </row>
    <row r="6" spans="1:11" ht="20" customHeight="1" x14ac:dyDescent="0.15">
      <c r="A6" s="30" t="s">
        <v>32</v>
      </c>
      <c r="B6" s="44">
        <v>43840</v>
      </c>
      <c r="C6" s="45">
        <v>2690</v>
      </c>
      <c r="E6" s="30" t="s">
        <v>32</v>
      </c>
      <c r="F6" s="52">
        <v>43922</v>
      </c>
      <c r="G6" s="45">
        <v>2000</v>
      </c>
      <c r="I6" s="30" t="s">
        <v>34</v>
      </c>
      <c r="J6" s="46">
        <v>43480</v>
      </c>
      <c r="K6" s="47">
        <v>2400</v>
      </c>
    </row>
    <row r="7" spans="1:11" ht="20" customHeight="1" x14ac:dyDescent="0.15">
      <c r="A7" s="30" t="s">
        <v>33</v>
      </c>
      <c r="B7" s="44">
        <v>43848</v>
      </c>
      <c r="C7" s="45">
        <v>2000</v>
      </c>
      <c r="E7" s="30" t="s">
        <v>34</v>
      </c>
      <c r="F7" s="52">
        <v>43922</v>
      </c>
      <c r="G7" s="45">
        <v>4800</v>
      </c>
      <c r="I7" s="30" t="s">
        <v>36</v>
      </c>
      <c r="J7" s="46">
        <v>43490</v>
      </c>
      <c r="K7" s="47">
        <v>3800</v>
      </c>
    </row>
    <row r="8" spans="1:11" ht="20" customHeight="1" x14ac:dyDescent="0.15">
      <c r="A8" s="30" t="s">
        <v>34</v>
      </c>
      <c r="B8" s="44">
        <v>43869</v>
      </c>
      <c r="C8" s="45">
        <v>3800</v>
      </c>
      <c r="E8" s="30" t="s">
        <v>34</v>
      </c>
      <c r="F8" s="52">
        <v>43952</v>
      </c>
      <c r="G8" s="45">
        <v>3000</v>
      </c>
      <c r="I8" s="30" t="s">
        <v>32</v>
      </c>
      <c r="J8" s="46">
        <v>43511</v>
      </c>
      <c r="K8" s="47">
        <v>4940</v>
      </c>
    </row>
    <row r="9" spans="1:11" ht="20" customHeight="1" x14ac:dyDescent="0.15">
      <c r="A9" s="30" t="s">
        <v>35</v>
      </c>
      <c r="B9" s="46">
        <v>43878</v>
      </c>
      <c r="C9" s="47">
        <v>1800</v>
      </c>
      <c r="E9" s="30" t="s">
        <v>35</v>
      </c>
      <c r="F9" s="52">
        <v>43952</v>
      </c>
      <c r="G9" s="45">
        <v>2000</v>
      </c>
      <c r="I9" s="30" t="s">
        <v>36</v>
      </c>
      <c r="J9" s="44">
        <v>43547</v>
      </c>
      <c r="K9" s="45">
        <v>3480</v>
      </c>
    </row>
    <row r="10" spans="1:11" ht="20" customHeight="1" x14ac:dyDescent="0.15">
      <c r="A10" s="30" t="s">
        <v>36</v>
      </c>
      <c r="B10" s="46">
        <v>43895</v>
      </c>
      <c r="C10" s="47">
        <v>3200</v>
      </c>
      <c r="E10" s="30" t="s">
        <v>36</v>
      </c>
      <c r="F10" s="52">
        <v>43952</v>
      </c>
      <c r="G10" s="45">
        <v>1900</v>
      </c>
      <c r="I10" s="30" t="s">
        <v>35</v>
      </c>
      <c r="J10" s="46">
        <v>43572</v>
      </c>
      <c r="K10" s="47">
        <v>2600</v>
      </c>
    </row>
    <row r="11" spans="1:11" ht="20" customHeight="1" x14ac:dyDescent="0.15">
      <c r="A11" s="48"/>
      <c r="B11" s="46"/>
      <c r="C11" s="47"/>
      <c r="E11" s="30" t="s">
        <v>33</v>
      </c>
      <c r="F11" s="52">
        <v>43983</v>
      </c>
      <c r="G11" s="45">
        <v>2000</v>
      </c>
      <c r="I11" s="30" t="s">
        <v>34</v>
      </c>
      <c r="J11" s="46">
        <v>43587</v>
      </c>
      <c r="K11" s="47">
        <v>1200</v>
      </c>
    </row>
    <row r="12" spans="1:11" ht="20" customHeight="1" x14ac:dyDescent="0.15">
      <c r="A12" s="48"/>
      <c r="B12" s="44"/>
      <c r="C12" s="45"/>
      <c r="E12" s="30" t="s">
        <v>35</v>
      </c>
      <c r="F12" s="52">
        <v>43983</v>
      </c>
      <c r="G12" s="45">
        <v>2400</v>
      </c>
      <c r="I12" s="30" t="s">
        <v>34</v>
      </c>
      <c r="J12" s="46">
        <v>43593</v>
      </c>
      <c r="K12" s="47">
        <v>1940</v>
      </c>
    </row>
    <row r="13" spans="1:11" ht="20" customHeight="1" x14ac:dyDescent="0.15">
      <c r="A13" s="48"/>
      <c r="B13" s="44"/>
      <c r="C13" s="45"/>
      <c r="E13" s="30" t="s">
        <v>34</v>
      </c>
      <c r="F13" s="52">
        <v>44013</v>
      </c>
      <c r="G13" s="45">
        <v>1200</v>
      </c>
      <c r="I13" s="30" t="s">
        <v>40</v>
      </c>
      <c r="J13" s="46">
        <v>43600</v>
      </c>
      <c r="K13" s="47">
        <v>3900</v>
      </c>
    </row>
    <row r="14" spans="1:11" ht="20" customHeight="1" x14ac:dyDescent="0.15">
      <c r="A14" s="48"/>
      <c r="B14" s="44"/>
      <c r="C14" s="45"/>
      <c r="E14" s="30" t="s">
        <v>32</v>
      </c>
      <c r="F14" s="52">
        <v>44105</v>
      </c>
      <c r="G14" s="45">
        <v>3900</v>
      </c>
      <c r="I14" s="30" t="s">
        <v>33</v>
      </c>
      <c r="J14" s="44">
        <v>43275</v>
      </c>
      <c r="K14" s="45">
        <v>3900</v>
      </c>
    </row>
    <row r="15" spans="1:11" ht="20" customHeight="1" x14ac:dyDescent="0.15">
      <c r="A15" s="48"/>
      <c r="B15" s="44"/>
      <c r="C15" s="45"/>
      <c r="E15" s="30" t="s">
        <v>33</v>
      </c>
      <c r="F15" s="52">
        <v>44166</v>
      </c>
      <c r="G15" s="45">
        <v>6700</v>
      </c>
      <c r="I15" s="30" t="s">
        <v>35</v>
      </c>
      <c r="J15" s="44">
        <v>43656</v>
      </c>
      <c r="K15" s="45">
        <v>4800</v>
      </c>
    </row>
    <row r="16" spans="1:11" ht="20" customHeight="1" x14ac:dyDescent="0.15">
      <c r="A16" s="48"/>
      <c r="B16" s="44"/>
      <c r="C16" s="45"/>
      <c r="E16" s="48"/>
      <c r="F16" s="44"/>
      <c r="G16" s="45"/>
      <c r="I16" s="30" t="s">
        <v>40</v>
      </c>
      <c r="J16" s="44">
        <v>43692</v>
      </c>
      <c r="K16" s="45">
        <v>2600</v>
      </c>
    </row>
    <row r="17" spans="1:11" ht="20" customHeight="1" x14ac:dyDescent="0.15">
      <c r="A17" s="48"/>
      <c r="B17" s="44"/>
      <c r="C17" s="45"/>
      <c r="E17" s="48"/>
      <c r="F17" s="44"/>
      <c r="G17" s="45"/>
      <c r="I17" s="30" t="s">
        <v>32</v>
      </c>
      <c r="J17" s="44">
        <v>43731</v>
      </c>
      <c r="K17" s="45">
        <v>1200</v>
      </c>
    </row>
    <row r="18" spans="1:11" ht="20" customHeight="1" x14ac:dyDescent="0.15">
      <c r="A18" s="48"/>
      <c r="B18" s="44"/>
      <c r="C18" s="45"/>
      <c r="E18" s="48"/>
      <c r="F18" s="44"/>
      <c r="G18" s="45"/>
      <c r="I18" s="30" t="s">
        <v>34</v>
      </c>
      <c r="J18" s="44">
        <v>43767</v>
      </c>
      <c r="K18" s="45">
        <v>3000</v>
      </c>
    </row>
    <row r="19" spans="1:11" ht="20" customHeight="1" x14ac:dyDescent="0.15">
      <c r="A19" s="48"/>
      <c r="B19" s="44"/>
      <c r="C19" s="45"/>
      <c r="E19" s="48"/>
      <c r="F19" s="44"/>
      <c r="G19" s="45"/>
      <c r="I19" s="30" t="s">
        <v>36</v>
      </c>
      <c r="J19" s="44">
        <v>43783</v>
      </c>
      <c r="K19" s="45">
        <v>900</v>
      </c>
    </row>
    <row r="20" spans="1:11" ht="20.25" customHeight="1" x14ac:dyDescent="0.15">
      <c r="A20" s="49"/>
      <c r="B20" s="50"/>
      <c r="C20" s="51"/>
      <c r="E20" s="48"/>
      <c r="F20" s="50"/>
      <c r="G20" s="51"/>
      <c r="I20" s="32" t="s">
        <v>35</v>
      </c>
      <c r="J20" s="50">
        <v>43817</v>
      </c>
      <c r="K20" s="51">
        <v>4060</v>
      </c>
    </row>
    <row r="21" spans="1:11" ht="30.25" customHeight="1" x14ac:dyDescent="0.15">
      <c r="A21" s="4" t="s">
        <v>10</v>
      </c>
      <c r="B21" s="11"/>
      <c r="C21" s="12">
        <f>SUM(C6:C20)</f>
        <v>13490</v>
      </c>
      <c r="E21" s="14" t="s">
        <v>10</v>
      </c>
      <c r="F21" s="11"/>
      <c r="G21" s="12">
        <f>SUM(G6:G20)</f>
        <v>29900</v>
      </c>
      <c r="I21" s="4" t="s">
        <v>10</v>
      </c>
      <c r="J21" s="11"/>
      <c r="K21" s="12">
        <f>SUM(K6:K20)</f>
        <v>44720</v>
      </c>
    </row>
    <row r="23" spans="1:11" ht="27.75" customHeight="1" x14ac:dyDescent="0.15">
      <c r="A23" s="63" t="s">
        <v>41</v>
      </c>
      <c r="B23" s="63"/>
    </row>
    <row r="24" spans="1:11" ht="20" customHeight="1" x14ac:dyDescent="0.15">
      <c r="A24" s="37" t="s">
        <v>1</v>
      </c>
      <c r="B24" s="38" t="s">
        <v>2</v>
      </c>
    </row>
    <row r="25" spans="1:11" ht="20" customHeight="1" x14ac:dyDescent="0.15">
      <c r="A25" s="30" t="s">
        <v>28</v>
      </c>
      <c r="B25" s="31">
        <f>C21</f>
        <v>13490</v>
      </c>
    </row>
    <row r="26" spans="1:11" ht="20" customHeight="1" x14ac:dyDescent="0.15">
      <c r="A26" s="32" t="s">
        <v>37</v>
      </c>
      <c r="B26" s="36">
        <f>G21</f>
        <v>29900</v>
      </c>
    </row>
    <row r="27" spans="1:11" ht="20" customHeight="1" x14ac:dyDescent="0.15">
      <c r="A27" s="4" t="s">
        <v>10</v>
      </c>
      <c r="B27" s="5">
        <f>SUM(B25:B26)</f>
        <v>43390</v>
      </c>
    </row>
    <row r="39" ht="20.25" customHeight="1" x14ac:dyDescent="0.15"/>
    <row r="40" ht="30.25" customHeight="1" x14ac:dyDescent="0.15"/>
    <row r="42" ht="27.75" customHeight="1" x14ac:dyDescent="0.15"/>
    <row r="58" ht="20.25" customHeight="1" x14ac:dyDescent="0.15"/>
    <row r="59" ht="30.25" customHeight="1" x14ac:dyDescent="0.15"/>
    <row r="61" ht="27.75" customHeight="1" x14ac:dyDescent="0.15"/>
    <row r="64" ht="20.25" customHeight="1" x14ac:dyDescent="0.15"/>
    <row r="65" ht="30.25" customHeight="1" x14ac:dyDescent="0.15"/>
  </sheetData>
  <mergeCells count="5">
    <mergeCell ref="E4:G4"/>
    <mergeCell ref="I4:K4"/>
    <mergeCell ref="A23:B23"/>
    <mergeCell ref="A4:C4"/>
    <mergeCell ref="A2:F2"/>
  </mergeCells>
  <pageMargins left="1" right="1" top="1" bottom="1" header="0.25" footer="0.25"/>
  <pageSetup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8"/>
  <sheetViews>
    <sheetView showGridLines="0" workbookViewId="0">
      <selection activeCell="G7" sqref="G7"/>
    </sheetView>
  </sheetViews>
  <sheetFormatPr baseColWidth="10" defaultColWidth="16.33203125" defaultRowHeight="20" customHeight="1" x14ac:dyDescent="0.15"/>
  <cols>
    <col min="1" max="1" width="30.83203125" style="17" customWidth="1"/>
    <col min="2" max="2" width="15.83203125" style="18" customWidth="1"/>
    <col min="3" max="3" width="17.5" style="18" customWidth="1"/>
    <col min="4" max="4" width="16.33203125" style="18" customWidth="1"/>
    <col min="5" max="16384" width="16.33203125" style="18"/>
  </cols>
  <sheetData>
    <row r="1" spans="1:6" ht="45" customHeight="1" x14ac:dyDescent="0.15"/>
    <row r="2" spans="1:6" ht="85" customHeight="1" x14ac:dyDescent="0.15">
      <c r="A2" s="64" t="s">
        <v>61</v>
      </c>
      <c r="B2" s="64"/>
      <c r="C2" s="64"/>
      <c r="D2" s="64"/>
      <c r="E2" s="64"/>
      <c r="F2" s="64"/>
    </row>
    <row r="4" spans="1:6" ht="27.75" customHeight="1" x14ac:dyDescent="0.15">
      <c r="A4" s="67" t="s">
        <v>42</v>
      </c>
      <c r="B4" s="67"/>
    </row>
    <row r="5" spans="1:6" ht="20" customHeight="1" x14ac:dyDescent="0.15">
      <c r="A5" s="28" t="s">
        <v>1</v>
      </c>
      <c r="B5" s="29" t="s">
        <v>2</v>
      </c>
    </row>
    <row r="6" spans="1:6" ht="20" customHeight="1" x14ac:dyDescent="0.15">
      <c r="A6" s="30" t="s">
        <v>41</v>
      </c>
      <c r="B6" s="31">
        <f>Umsätze!B27</f>
        <v>43390</v>
      </c>
    </row>
    <row r="7" spans="1:6" ht="20.25" customHeight="1" x14ac:dyDescent="0.15">
      <c r="A7" s="32" t="s">
        <v>43</v>
      </c>
      <c r="B7" s="36">
        <f>Umsatzplanung!E15</f>
        <v>12000</v>
      </c>
    </row>
    <row r="8" spans="1:6" ht="30.25" customHeight="1" x14ac:dyDescent="0.15">
      <c r="A8" s="4" t="s">
        <v>10</v>
      </c>
      <c r="B8" s="5">
        <f>B6-B7</f>
        <v>31390</v>
      </c>
    </row>
  </sheetData>
  <mergeCells count="2">
    <mergeCell ref="A4:B4"/>
    <mergeCell ref="A2:F2"/>
  </mergeCells>
  <pageMargins left="1" right="1" top="1" bottom="1" header="0.25" footer="0.25"/>
  <pageSetup orientation="portrait"/>
  <headerFooter>
    <oddFooter>&amp;C&amp;"Helvetica Neue,Regular"&amp;12&amp;K000000&amp;P</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8"/>
  <sheetViews>
    <sheetView showGridLines="0" workbookViewId="0">
      <selection activeCell="F14" sqref="F14"/>
    </sheetView>
  </sheetViews>
  <sheetFormatPr baseColWidth="10" defaultColWidth="16.33203125" defaultRowHeight="20" customHeight="1" x14ac:dyDescent="0.15"/>
  <cols>
    <col min="1" max="1" width="30.83203125" style="19" customWidth="1"/>
    <col min="2" max="3" width="15.83203125" style="20" customWidth="1"/>
    <col min="4" max="4" width="30.83203125" style="21" customWidth="1"/>
    <col min="5" max="5" width="15.83203125" style="21" customWidth="1"/>
    <col min="6" max="6" width="27.83203125" style="22" customWidth="1"/>
    <col min="7" max="7" width="24.33203125" style="22" customWidth="1"/>
    <col min="8" max="8" width="16.33203125" style="22" customWidth="1"/>
    <col min="9" max="16384" width="16.33203125" style="22"/>
  </cols>
  <sheetData>
    <row r="1" spans="1:7" ht="45" customHeight="1" x14ac:dyDescent="0.15"/>
    <row r="2" spans="1:7" ht="55" customHeight="1" x14ac:dyDescent="0.15">
      <c r="A2" s="64" t="s">
        <v>62</v>
      </c>
      <c r="B2" s="69"/>
      <c r="C2" s="69"/>
      <c r="D2" s="69"/>
      <c r="E2" s="69"/>
      <c r="F2" s="69"/>
      <c r="G2" s="57"/>
    </row>
    <row r="4" spans="1:7" ht="27.75" customHeight="1" x14ac:dyDescent="0.15">
      <c r="A4" s="66" t="s">
        <v>44</v>
      </c>
      <c r="B4" s="66"/>
      <c r="D4" s="63" t="s">
        <v>48</v>
      </c>
      <c r="E4" s="63"/>
    </row>
    <row r="5" spans="1:7" ht="20" customHeight="1" x14ac:dyDescent="0.15">
      <c r="A5" s="28" t="s">
        <v>1</v>
      </c>
      <c r="B5" s="29" t="s">
        <v>2</v>
      </c>
      <c r="D5" s="34" t="s">
        <v>1</v>
      </c>
      <c r="E5" s="35" t="s">
        <v>2</v>
      </c>
    </row>
    <row r="6" spans="1:7" ht="20" customHeight="1" x14ac:dyDescent="0.15">
      <c r="A6" s="30" t="s">
        <v>45</v>
      </c>
      <c r="B6" s="31">
        <v>4678</v>
      </c>
      <c r="D6" s="30" t="s">
        <v>49</v>
      </c>
      <c r="E6" s="31">
        <v>3000</v>
      </c>
    </row>
    <row r="7" spans="1:7" ht="20" customHeight="1" x14ac:dyDescent="0.15">
      <c r="A7" s="30" t="s">
        <v>46</v>
      </c>
      <c r="B7" s="31">
        <v>10000</v>
      </c>
      <c r="D7" s="62" t="s">
        <v>50</v>
      </c>
      <c r="E7" s="31">
        <v>2400</v>
      </c>
    </row>
    <row r="8" spans="1:7" ht="20.25" customHeight="1" x14ac:dyDescent="0.15">
      <c r="A8" s="32" t="s">
        <v>47</v>
      </c>
      <c r="B8" s="36">
        <v>13700</v>
      </c>
      <c r="D8" s="32" t="s">
        <v>51</v>
      </c>
      <c r="E8" s="36">
        <v>9500</v>
      </c>
    </row>
    <row r="9" spans="1:7" ht="30.25" customHeight="1" x14ac:dyDescent="0.15">
      <c r="A9" s="4" t="s">
        <v>10</v>
      </c>
      <c r="B9" s="5">
        <f>SUM(B6:B8)</f>
        <v>28378</v>
      </c>
      <c r="D9" s="4" t="s">
        <v>10</v>
      </c>
      <c r="E9" s="5">
        <f>SUM(E6:E8)</f>
        <v>14900</v>
      </c>
    </row>
    <row r="11" spans="1:7" ht="27.75" customHeight="1" x14ac:dyDescent="0.15"/>
    <row r="12" spans="1:7" ht="20" customHeight="1" x14ac:dyDescent="0.15">
      <c r="B12" s="55"/>
      <c r="C12" s="55"/>
    </row>
    <row r="13" spans="1:7" ht="40" customHeight="1" thickBot="1" x14ac:dyDescent="0.2">
      <c r="A13" s="68" t="s">
        <v>52</v>
      </c>
      <c r="B13" s="68"/>
      <c r="C13" s="68"/>
      <c r="D13" s="56">
        <f>B9-E9</f>
        <v>13478</v>
      </c>
    </row>
    <row r="15" spans="1:7" ht="20.25" customHeight="1" x14ac:dyDescent="0.15"/>
    <row r="16" spans="1:7" ht="30.25" customHeight="1" x14ac:dyDescent="0.15"/>
    <row r="18" ht="38.5" customHeight="1" x14ac:dyDescent="0.15"/>
  </sheetData>
  <mergeCells count="4">
    <mergeCell ref="D4:E4"/>
    <mergeCell ref="A4:B4"/>
    <mergeCell ref="A13:C13"/>
    <mergeCell ref="A2:F2"/>
  </mergeCells>
  <pageMargins left="1" right="1" top="1" bottom="1" header="0.25" footer="0.25"/>
  <pageSetup orientation="portrait"/>
  <headerFooter>
    <oddFooter>&amp;C&amp;"Helvetica Neue,Regular"&amp;12&amp;K000000&amp;P</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0"/>
  <sheetViews>
    <sheetView showGridLines="0" workbookViewId="0">
      <selection activeCell="C13" sqref="C13"/>
    </sheetView>
  </sheetViews>
  <sheetFormatPr baseColWidth="10" defaultColWidth="16.33203125" defaultRowHeight="20" customHeight="1" x14ac:dyDescent="0.15"/>
  <cols>
    <col min="1" max="1" width="45.83203125" style="23" customWidth="1"/>
    <col min="2" max="2" width="15.83203125" style="24" customWidth="1"/>
    <col min="3" max="3" width="39.6640625" style="25" customWidth="1"/>
    <col min="4" max="4" width="46.33203125" style="25" customWidth="1"/>
    <col min="5" max="5" width="16.33203125" style="25" customWidth="1"/>
    <col min="6" max="16384" width="16.33203125" style="25"/>
  </cols>
  <sheetData>
    <row r="1" spans="1:3" ht="45" customHeight="1" x14ac:dyDescent="0.15"/>
    <row r="2" spans="1:3" ht="55" customHeight="1" x14ac:dyDescent="0.15">
      <c r="A2" s="64" t="s">
        <v>53</v>
      </c>
      <c r="B2" s="64"/>
      <c r="C2" s="64"/>
    </row>
    <row r="4" spans="1:3" ht="27.75" customHeight="1" x14ac:dyDescent="0.15">
      <c r="A4" s="3" t="s">
        <v>29</v>
      </c>
    </row>
    <row r="5" spans="1:3" ht="20" customHeight="1" x14ac:dyDescent="0.15">
      <c r="A5" s="29" t="s">
        <v>54</v>
      </c>
      <c r="C5" s="70" t="s">
        <v>55</v>
      </c>
    </row>
    <row r="6" spans="1:3" ht="20" customHeight="1" x14ac:dyDescent="0.15">
      <c r="A6" s="58" t="s">
        <v>34</v>
      </c>
      <c r="C6" s="70"/>
    </row>
    <row r="7" spans="1:3" ht="20" customHeight="1" x14ac:dyDescent="0.15">
      <c r="A7" s="58" t="s">
        <v>35</v>
      </c>
      <c r="C7" s="71">
        <f>ROWS(A6:A10)</f>
        <v>5</v>
      </c>
    </row>
    <row r="8" spans="1:3" ht="20" customHeight="1" thickBot="1" x14ac:dyDescent="0.2">
      <c r="A8" s="58" t="s">
        <v>33</v>
      </c>
      <c r="C8" s="72"/>
    </row>
    <row r="9" spans="1:3" ht="20" customHeight="1" x14ac:dyDescent="0.15">
      <c r="A9" s="58" t="s">
        <v>32</v>
      </c>
    </row>
    <row r="10" spans="1:3" ht="20" customHeight="1" x14ac:dyDescent="0.15">
      <c r="A10" s="58" t="s">
        <v>36</v>
      </c>
    </row>
  </sheetData>
  <mergeCells count="3">
    <mergeCell ref="A2:C2"/>
    <mergeCell ref="C5:C6"/>
    <mergeCell ref="C7:C8"/>
  </mergeCells>
  <pageMargins left="1" right="1" top="1" bottom="1" header="0.25" footer="0.25"/>
  <pageSetup orientation="portrait"/>
  <headerFooter>
    <oddFooter>&amp;C&amp;"Helvetica Neue,Regular"&amp;12&amp;K000000&amp;P</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4"/>
  <sheetViews>
    <sheetView showGridLines="0" tabSelected="1" workbookViewId="0">
      <selection activeCell="G2" sqref="G2"/>
    </sheetView>
  </sheetViews>
  <sheetFormatPr baseColWidth="10" defaultColWidth="16.33203125" defaultRowHeight="20" customHeight="1" x14ac:dyDescent="0.15"/>
  <cols>
    <col min="1" max="1" width="30.83203125" style="26" customWidth="1"/>
    <col min="2" max="2" width="15.83203125" style="27" customWidth="1"/>
    <col min="3" max="3" width="17.5" style="27" customWidth="1"/>
    <col min="4" max="4" width="27.33203125" style="27" customWidth="1"/>
    <col min="5" max="16384" width="16.33203125" style="27"/>
  </cols>
  <sheetData>
    <row r="1" spans="1:7" ht="45" customHeight="1" x14ac:dyDescent="0.15"/>
    <row r="2" spans="1:7" ht="339" customHeight="1" x14ac:dyDescent="0.15">
      <c r="A2" s="73" t="s">
        <v>63</v>
      </c>
      <c r="B2" s="73"/>
      <c r="C2" s="73"/>
      <c r="D2" s="73"/>
      <c r="E2" s="73"/>
      <c r="F2" s="73"/>
    </row>
    <row r="4" spans="1:7" ht="27.75" customHeight="1" x14ac:dyDescent="0.15">
      <c r="A4" s="66" t="s">
        <v>56</v>
      </c>
      <c r="B4" s="66"/>
    </row>
    <row r="5" spans="1:7" ht="20" customHeight="1" x14ac:dyDescent="0.15">
      <c r="A5" s="30" t="s">
        <v>28</v>
      </c>
      <c r="B5" s="60">
        <f>Umsätze!C21</f>
        <v>13490</v>
      </c>
      <c r="C5" s="74"/>
      <c r="D5" s="78"/>
      <c r="E5" s="78"/>
      <c r="F5" s="77"/>
      <c r="G5" s="77"/>
    </row>
    <row r="6" spans="1:7" ht="20" customHeight="1" x14ac:dyDescent="0.15">
      <c r="A6" s="30" t="s">
        <v>39</v>
      </c>
      <c r="B6" s="60">
        <f>Umsätze!K21</f>
        <v>44720</v>
      </c>
      <c r="C6" s="75"/>
      <c r="D6" s="75"/>
    </row>
    <row r="7" spans="1:7" ht="20" customHeight="1" x14ac:dyDescent="0.15">
      <c r="A7" s="30" t="s">
        <v>57</v>
      </c>
      <c r="B7" s="60">
        <f>Umsatzplanung!B18</f>
        <v>52000</v>
      </c>
      <c r="C7" s="74"/>
      <c r="D7" s="75"/>
      <c r="F7" s="77"/>
      <c r="G7" s="77"/>
    </row>
    <row r="8" spans="1:7" ht="20" customHeight="1" x14ac:dyDescent="0.15">
      <c r="A8" s="30" t="s">
        <v>41</v>
      </c>
      <c r="B8" s="60">
        <f>Umsätze!B27</f>
        <v>43390</v>
      </c>
      <c r="C8" s="74"/>
      <c r="D8" s="76"/>
    </row>
    <row r="9" spans="1:7" ht="20" customHeight="1" x14ac:dyDescent="0.15">
      <c r="A9" s="30" t="s">
        <v>42</v>
      </c>
      <c r="B9" s="60">
        <f>Gewinne!B8</f>
        <v>31390</v>
      </c>
      <c r="C9" s="74"/>
      <c r="D9" s="75"/>
    </row>
    <row r="10" spans="1:7" ht="20" customHeight="1" x14ac:dyDescent="0.15">
      <c r="A10" s="30" t="s">
        <v>58</v>
      </c>
      <c r="B10" s="60">
        <f>Liquidität!D13</f>
        <v>13478</v>
      </c>
      <c r="C10" s="74"/>
      <c r="D10" s="75"/>
    </row>
    <row r="11" spans="1:7" ht="20" customHeight="1" x14ac:dyDescent="0.15">
      <c r="A11" s="30" t="s">
        <v>59</v>
      </c>
      <c r="B11" s="61">
        <f>'Aktive Auftraggeber'!C7</f>
        <v>5</v>
      </c>
      <c r="C11" s="74"/>
      <c r="D11" s="75"/>
    </row>
    <row r="14" spans="1:7" ht="20" customHeight="1" x14ac:dyDescent="0.15">
      <c r="D14" s="59"/>
    </row>
  </sheetData>
  <mergeCells count="11">
    <mergeCell ref="A2:F2"/>
    <mergeCell ref="C10:D10"/>
    <mergeCell ref="C11:D11"/>
    <mergeCell ref="C7:D7"/>
    <mergeCell ref="C8:D8"/>
    <mergeCell ref="F7:G7"/>
    <mergeCell ref="A4:B4"/>
    <mergeCell ref="C9:D9"/>
    <mergeCell ref="C5:E5"/>
    <mergeCell ref="F5:G5"/>
    <mergeCell ref="C6:D6"/>
  </mergeCells>
  <phoneticPr fontId="15" type="noConversion"/>
  <pageMargins left="0.5" right="0.5" top="0.75" bottom="0.75" header="0.27777800000000002" footer="0.27777800000000002"/>
  <pageSetup scale="72"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6</vt:i4>
      </vt:variant>
    </vt:vector>
  </HeadingPairs>
  <TitlesOfParts>
    <vt:vector size="6" baseType="lpstr">
      <vt:lpstr>Umsatzplanung</vt:lpstr>
      <vt:lpstr>Umsätze</vt:lpstr>
      <vt:lpstr>Gewinne</vt:lpstr>
      <vt:lpstr>Liquidität</vt:lpstr>
      <vt:lpstr>Aktive Auftraggeber</vt:lpstr>
      <vt:lpstr>VINIS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Tobias Feldmann</cp:lastModifiedBy>
  <dcterms:modified xsi:type="dcterms:W3CDTF">2020-04-24T15:05:18Z</dcterms:modified>
</cp:coreProperties>
</file>